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Project Monitoring Tool\Project selection Tool\"/>
    </mc:Choice>
  </mc:AlternateContent>
  <xr:revisionPtr revIDLastSave="0" documentId="13_ncr:1_{D0BAB482-9B17-4356-A435-C2FF68794FC5}" xr6:coauthVersionLast="47" xr6:coauthVersionMax="47" xr10:uidLastSave="{00000000-0000-0000-0000-000000000000}"/>
  <bookViews>
    <workbookView xWindow="-110" yWindow="-110" windowWidth="19420" windowHeight="10300" tabRatio="459" activeTab="2" xr2:uid="{00000000-000D-0000-FFFF-FFFF00000000}"/>
  </bookViews>
  <sheets>
    <sheet name="Project Selection" sheetId="1" r:id="rId1"/>
    <sheet name="Method 1 - PPM" sheetId="2" r:id="rId2"/>
    <sheet name="Method 2 - PPI" sheetId="3" r:id="rId3"/>
  </sheets>
  <definedNames>
    <definedName name="_xlnm.Print_Area" localSheetId="1">'Method 1 - PPM'!$A$1:$P$26</definedName>
    <definedName name="_xlnm.Print_Area" localSheetId="2">'Method 2 - PPI'!$A$1:$L$26</definedName>
    <definedName name="_xlnm.Print_Area" localSheetId="0">'Project Selection'!$A$1:$N$32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N2" i="2"/>
  <c r="J8" i="3" l="1"/>
  <c r="J8" i="1" s="1"/>
  <c r="J9" i="3"/>
  <c r="J9" i="1" s="1"/>
  <c r="J10" i="3"/>
  <c r="J10" i="1" s="1"/>
  <c r="J11" i="3"/>
  <c r="J11" i="1" s="1"/>
  <c r="J12" i="3"/>
  <c r="J12" i="1" s="1"/>
  <c r="J13" i="3"/>
  <c r="J13" i="1" s="1"/>
  <c r="J14" i="3"/>
  <c r="J14" i="1" s="1"/>
  <c r="J15" i="3"/>
  <c r="J15" i="1" s="1"/>
  <c r="J16" i="3"/>
  <c r="J16" i="1" s="1"/>
  <c r="J17" i="3"/>
  <c r="J17" i="1" s="1"/>
  <c r="J18" i="3"/>
  <c r="J18" i="1" s="1"/>
  <c r="J19" i="3"/>
  <c r="J19" i="1" s="1"/>
  <c r="J20" i="3"/>
  <c r="J20" i="1" s="1"/>
  <c r="J21" i="3"/>
  <c r="J21" i="1" s="1"/>
  <c r="J7" i="3"/>
  <c r="J7" i="1" s="1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N21" i="2"/>
  <c r="I21" i="1" s="1"/>
  <c r="N20" i="2"/>
  <c r="I20" i="1" s="1"/>
  <c r="N19" i="2"/>
  <c r="I19" i="1" s="1"/>
  <c r="N18" i="2"/>
  <c r="I18" i="1" s="1"/>
  <c r="N17" i="2"/>
  <c r="I17" i="1" s="1"/>
  <c r="N16" i="2"/>
  <c r="I16" i="1" s="1"/>
  <c r="N15" i="2"/>
  <c r="I15" i="1" s="1"/>
  <c r="N14" i="2"/>
  <c r="I14" i="1" s="1"/>
  <c r="N13" i="2"/>
  <c r="I13" i="1" s="1"/>
  <c r="N12" i="2"/>
  <c r="I12" i="1" s="1"/>
  <c r="N11" i="2"/>
  <c r="I11" i="1" s="1"/>
  <c r="N10" i="2"/>
  <c r="I10" i="1" s="1"/>
  <c r="N9" i="2"/>
  <c r="I9" i="1" s="1"/>
  <c r="N8" i="2"/>
  <c r="I8" i="1" s="1"/>
  <c r="N7" i="2"/>
  <c r="I7" i="1" s="1"/>
  <c r="N6" i="2"/>
  <c r="D21" i="2"/>
  <c r="C21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<sst xmlns="http://schemas.openxmlformats.org/spreadsheetml/2006/main" count="244" uniqueCount="132">
  <si>
    <t xml:space="preserve"> </t>
  </si>
  <si>
    <t>Project Title</t>
  </si>
  <si>
    <t>Sponsor</t>
  </si>
  <si>
    <t>#</t>
  </si>
  <si>
    <t>Saving Type</t>
  </si>
  <si>
    <t>Project Type</t>
  </si>
  <si>
    <t>PPI Score</t>
  </si>
  <si>
    <t>Comments</t>
  </si>
  <si>
    <t>Spoilage reduction (Line 4)</t>
  </si>
  <si>
    <t>Stretch film wrapping usage reduction</t>
  </si>
  <si>
    <t>Energy consumption reduction</t>
  </si>
  <si>
    <t>Packaging material usage reduction</t>
  </si>
  <si>
    <t>Coolant usage reduction</t>
  </si>
  <si>
    <t>5S implementation in workshop area</t>
  </si>
  <si>
    <t>Changeover time reduction (Line 4)</t>
  </si>
  <si>
    <t>Paper and cartridge usage reduction</t>
  </si>
  <si>
    <t>Nader</t>
  </si>
  <si>
    <t>Emir</t>
  </si>
  <si>
    <t>Larry</t>
  </si>
  <si>
    <t>Cost avoidance</t>
  </si>
  <si>
    <t>Risk avoidance</t>
  </si>
  <si>
    <t>Regulatory compliance</t>
  </si>
  <si>
    <t>Cash flow</t>
  </si>
  <si>
    <t>Capital</t>
  </si>
  <si>
    <t>Other</t>
  </si>
  <si>
    <t>Cost reduction</t>
  </si>
  <si>
    <t>Sponsorship</t>
  </si>
  <si>
    <t>Deliverables</t>
  </si>
  <si>
    <t>The score of each project equals to the project’s score for each criterion times the weight.</t>
  </si>
  <si>
    <t>1. Sponsorship</t>
  </si>
  <si>
    <t>[0] Unclear or non-existent customer satisfaction impact</t>
  </si>
  <si>
    <t>[0] Unclear or non-existent employee satisfaction impact</t>
  </si>
  <si>
    <t>[0] Team members not recruited or not available</t>
  </si>
  <si>
    <t>[0] Resources not available, or restrictions on access to resources</t>
  </si>
  <si>
    <t>[0] Deliverable is poorly or not speciﬁcally defined</t>
  </si>
  <si>
    <t>Costs $</t>
  </si>
  <si>
    <t>Probability of Success</t>
  </si>
  <si>
    <t>Time to Completion</t>
  </si>
  <si>
    <t>In years</t>
  </si>
  <si>
    <t>Between 0 and 1</t>
  </si>
  <si>
    <t>Satisfaction</t>
  </si>
  <si>
    <t>Guidelines:</t>
  </si>
  <si>
    <t>The Pareto Priority Index (PPI) is a simple way for prioritize improvement projects. It allows to compare among various projects in order to select the most promising and profitable.</t>
  </si>
  <si>
    <t>When two or more projects have similar PPIs, a judgment must be made on other criteria.</t>
  </si>
  <si>
    <t>Implementation &amp; ongoing</t>
  </si>
  <si>
    <t>Definitions:</t>
  </si>
  <si>
    <t>Benefits $</t>
  </si>
  <si>
    <t>Savings $</t>
  </si>
  <si>
    <t>PPM</t>
  </si>
  <si>
    <t>PPM Score</t>
  </si>
  <si>
    <t>2. Benefits to stakeholder</t>
  </si>
  <si>
    <t>Shareholder - (e.g. financial benefits)</t>
  </si>
  <si>
    <t>Employee - (e.g. employee satisfaction)</t>
  </si>
  <si>
    <t>5. Learning opportunity</t>
  </si>
  <si>
    <t>[0] Learning opportunity is very low</t>
  </si>
  <si>
    <t>[0] The project will take more than 12 months to be completed</t>
  </si>
  <si>
    <t>7. Deliverable</t>
  </si>
  <si>
    <t>8. Methodology or technique</t>
  </si>
  <si>
    <t>How to Set the Scores:</t>
  </si>
  <si>
    <t>The Project Prioritization Matrix (PPM) is a numerical scoring method that is used to determine the relative value of different projects.</t>
  </si>
  <si>
    <t>It is subjective to a degree and the weights and scores are matters of personal judgment.</t>
  </si>
  <si>
    <t>[0] Sponsor not identified or has not accepted any item in the charter</t>
  </si>
  <si>
    <t>[0] Unclear or non-existent revenue impact or ROI</t>
  </si>
  <si>
    <t>3. Team members</t>
  </si>
  <si>
    <t>4. Resources availability</t>
  </si>
  <si>
    <t>[1] …</t>
  </si>
  <si>
    <t>[0] Usefulness of project methodology or technique not apparent</t>
  </si>
  <si>
    <t>9. Image of company</t>
  </si>
  <si>
    <t>[0] Image of company will not be affected</t>
  </si>
  <si>
    <t>Customer - (e.g. customer satisfaction)</t>
  </si>
  <si>
    <t>[3] …</t>
  </si>
  <si>
    <t>[9] Director-level sponsor identified, duties specified, and sufficient time committed and scheduled</t>
  </si>
  <si>
    <t>[9] Substantial and statistically significant increase in overall customer satisfaction (or loyalty)</t>
  </si>
  <si>
    <t>[9] Hard net savings greater than $250,000 or Excellent ROI</t>
  </si>
  <si>
    <t>[9] Substantial and statistically significant increase in overall employee satisfaction (or loyalty)</t>
  </si>
  <si>
    <t>[9] Correct team members recruited for the project and time commitments scheduled</t>
  </si>
  <si>
    <t>[9] Needed resources available when needed</t>
  </si>
  <si>
    <t>[9] The project will provide a high opportunity to gain valuable knowledge and skills for team members and for the company as a whole</t>
  </si>
  <si>
    <t>[9] The project will be completed in less than 3 months</t>
  </si>
  <si>
    <t>[9] New or improved process, product or service to be created as a result of the project</t>
  </si>
  <si>
    <t>[9] Using of project methodology or technique such as DMAIC or Kaizen</t>
  </si>
  <si>
    <t>[9] Image of company will significantly improve</t>
  </si>
  <si>
    <t>Waste reduction (Line 6)</t>
  </si>
  <si>
    <t>Capital projects - Reduction in the need for working capital or eliminate future capital from the capital plan</t>
  </si>
  <si>
    <t>Revenue enhancement - Production capacity is increased to meet higher demands</t>
  </si>
  <si>
    <t>Cash flow - Re-examining the spending habits and the way cash flow works (e.g. late receivables or early payables)</t>
  </si>
  <si>
    <t>Cost avoidance - Deferred or eliminated future expenses that have never occurred and there is no baseline spending (e.g. overtime)</t>
  </si>
  <si>
    <t>Risk avoidance - More effective management of risks resulting from inadequate internal processes, people, systems, or external events</t>
  </si>
  <si>
    <t xml:space="preserve">Regulatory compliance - </t>
  </si>
  <si>
    <t>Hard savings - Contribute to the bottom line (mainly revenue enhancement or cost reduction)</t>
  </si>
  <si>
    <t>Cost reduction - Results from savings in operating or capital costs</t>
  </si>
  <si>
    <t xml:space="preserve">Satisfaction - Higher satisfaction levels among main stakeholders </t>
  </si>
  <si>
    <t>Soft savings - More difficult to quantify and savings will occur in the future</t>
  </si>
  <si>
    <t>Environment, health or safety -</t>
  </si>
  <si>
    <t>Approach</t>
  </si>
  <si>
    <t>Methodology</t>
  </si>
  <si>
    <t>Six Sigma</t>
  </si>
  <si>
    <t>Lean</t>
  </si>
  <si>
    <t>Kaizen</t>
  </si>
  <si>
    <t>Reengineering</t>
  </si>
  <si>
    <t>Traditional PM</t>
  </si>
  <si>
    <t>Quick wins</t>
  </si>
  <si>
    <t>Hard</t>
  </si>
  <si>
    <t>Soft</t>
  </si>
  <si>
    <t>Conclusion / Comments:</t>
  </si>
  <si>
    <t>Improvement Projects - Selection</t>
  </si>
  <si>
    <t>Year:</t>
  </si>
  <si>
    <t>Health and safety</t>
  </si>
  <si>
    <t>Revenue enhance</t>
  </si>
  <si>
    <t>Weight</t>
  </si>
  <si>
    <t>Benefits to stakeholders</t>
  </si>
  <si>
    <t>Team members</t>
  </si>
  <si>
    <t>Resources availability</t>
  </si>
  <si>
    <t>Learning opportunity</t>
  </si>
  <si>
    <t>Technique used</t>
  </si>
  <si>
    <t>Image of company</t>
  </si>
  <si>
    <t>6. Time to complete</t>
  </si>
  <si>
    <t>Time to complete</t>
  </si>
  <si>
    <t>ROI % (optional)</t>
  </si>
  <si>
    <t>You need only to fill the white cells.</t>
  </si>
  <si>
    <t>2018-2019</t>
  </si>
  <si>
    <t xml:space="preserve">  Savings – The dollar amount that reflects savings that will result from implementing the project. This should be determined by the accounting department.</t>
  </si>
  <si>
    <t xml:space="preserve">  Costs – The dollar amount of implementing the project. This should be determined by the accounting department.</t>
  </si>
  <si>
    <t xml:space="preserve">  Probability of success - How likely the project is to achieve its goal.</t>
  </si>
  <si>
    <t xml:space="preserve">  Completion time – The time required for the project team to achieve the project goal.</t>
  </si>
  <si>
    <t>Index value</t>
  </si>
  <si>
    <t>All things reserved to GCPL</t>
  </si>
  <si>
    <t>This worksheet uses two methods to help in the project selection process: the Project Prioritization Matrix (PPM) and the Pareto Priority Index (PPI).</t>
  </si>
  <si>
    <t>1st: List the candidate improvement projects.  2nd: Identify the project type and the approach to be used.  3rd: Use any or both of the selection methods in your prioritizing and selection of projects.</t>
  </si>
  <si>
    <t>Improvement Projects - Selection - Project Prioritization Matrix</t>
  </si>
  <si>
    <t>Improvement Projects - Selection - Pareto Priority Index</t>
  </si>
  <si>
    <r>
      <t xml:space="preserve">The PPI is calculated as: </t>
    </r>
    <r>
      <rPr>
        <b/>
        <sz val="9"/>
        <color theme="1"/>
        <rFont val="Calibri"/>
        <family val="2"/>
        <scheme val="minor"/>
      </rPr>
      <t>PPI = (Savings * Probability of success) / (Cost * Time to completion).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</si>
</sst>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2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20"/>
      <name val="Calibri"/>
      <family val="2"/>
      <scheme val="minor"/>
    </font>
    <font>
      <sz val="16"/>
      <color rgb="FF0000CC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EAEAEA"/>
      <name val="Calibri"/>
      <family val="2"/>
      <scheme val="minor"/>
    </font>
    <font>
      <sz val="20"/>
      <name val="Calibri"/>
      <family val="2"/>
      <scheme val="minor"/>
    </font>
    <font>
      <sz val="14"/>
      <color rgb="FF0000CC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9FF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D9FF"/>
        <bgColor indexed="64"/>
      </patternFill>
    </fill>
    <fill>
      <patternFill patternType="solid">
        <fgColor rgb="FF173F6B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Protection="0"/>
  </cellStyleXfs>
  <cellXfs count="152">
    <xf numFmtId="0" fontId="0" fillId="0" borderId="0" xfId="0"/>
    <xf numFmtId="0" fontId="3" fillId="4" borderId="0" xfId="0" applyFont="1" applyFill="1" applyAlignment="1" applyProtection="1">
      <alignment vertical="center"/>
    </xf>
    <xf numFmtId="0" fontId="7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left" vertical="center"/>
    </xf>
    <xf numFmtId="0" fontId="8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3" fontId="2" fillId="5" borderId="9" xfId="0" applyNumberFormat="1" applyFont="1" applyFill="1" applyBorder="1" applyAlignment="1" applyProtection="1">
      <alignment horizontal="center" vertical="center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left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</xf>
    <xf numFmtId="3" fontId="9" fillId="4" borderId="0" xfId="0" applyNumberFormat="1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horizontal="left" vertical="center"/>
    </xf>
    <xf numFmtId="0" fontId="10" fillId="8" borderId="15" xfId="0" applyFont="1" applyFill="1" applyBorder="1" applyAlignment="1" applyProtection="1">
      <alignment horizontal="center" vertical="center"/>
    </xf>
    <xf numFmtId="0" fontId="10" fillId="8" borderId="15" xfId="0" applyFont="1" applyFill="1" applyBorder="1" applyAlignment="1" applyProtection="1">
      <alignment horizontal="left" vertical="center"/>
    </xf>
    <xf numFmtId="0" fontId="3" fillId="8" borderId="16" xfId="0" applyFont="1" applyFill="1" applyBorder="1" applyAlignment="1" applyProtection="1">
      <alignment vertical="center"/>
    </xf>
    <xf numFmtId="0" fontId="10" fillId="8" borderId="13" xfId="0" applyFont="1" applyFill="1" applyBorder="1" applyAlignment="1" applyProtection="1">
      <alignment vertical="center"/>
    </xf>
    <xf numFmtId="0" fontId="11" fillId="8" borderId="13" xfId="0" applyFont="1" applyFill="1" applyBorder="1" applyAlignment="1" applyProtection="1">
      <alignment vertical="center"/>
    </xf>
    <xf numFmtId="0" fontId="2" fillId="8" borderId="13" xfId="0" applyFont="1" applyFill="1" applyBorder="1" applyAlignment="1" applyProtection="1">
      <alignment vertical="center"/>
    </xf>
    <xf numFmtId="0" fontId="12" fillId="8" borderId="14" xfId="0" applyFont="1" applyFill="1" applyBorder="1" applyAlignment="1" applyProtection="1">
      <alignment horizontal="right" vertical="center"/>
    </xf>
    <xf numFmtId="0" fontId="12" fillId="8" borderId="14" xfId="0" applyFont="1" applyFill="1" applyBorder="1" applyAlignment="1" applyProtection="1">
      <alignment vertical="center"/>
    </xf>
    <xf numFmtId="0" fontId="2" fillId="8" borderId="14" xfId="0" applyFont="1" applyFill="1" applyBorder="1" applyAlignment="1" applyProtection="1">
      <alignment vertical="center"/>
    </xf>
    <xf numFmtId="0" fontId="10" fillId="8" borderId="14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vertical="center"/>
    </xf>
    <xf numFmtId="2" fontId="2" fillId="2" borderId="9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Protection="1"/>
    <xf numFmtId="0" fontId="2" fillId="4" borderId="9" xfId="0" applyFont="1" applyFill="1" applyBorder="1" applyAlignment="1" applyProtection="1">
      <alignment horizontal="left" vertical="center"/>
    </xf>
    <xf numFmtId="1" fontId="2" fillId="7" borderId="9" xfId="0" applyNumberFormat="1" applyFont="1" applyFill="1" applyBorder="1" applyAlignment="1" applyProtection="1">
      <alignment horizontal="center" vertical="center"/>
      <protection locked="0"/>
    </xf>
    <xf numFmtId="1" fontId="8" fillId="7" borderId="9" xfId="0" applyNumberFormat="1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top"/>
    </xf>
    <xf numFmtId="3" fontId="9" fillId="4" borderId="0" xfId="0" applyNumberFormat="1" applyFont="1" applyFill="1" applyAlignment="1" applyProtection="1">
      <alignment horizontal="center" vertical="top"/>
    </xf>
    <xf numFmtId="0" fontId="4" fillId="4" borderId="0" xfId="0" applyFont="1" applyFill="1" applyProtection="1"/>
    <xf numFmtId="0" fontId="9" fillId="4" borderId="0" xfId="0" applyFont="1" applyFill="1" applyProtection="1"/>
    <xf numFmtId="0" fontId="18" fillId="3" borderId="16" xfId="0" applyFont="1" applyFill="1" applyBorder="1" applyProtection="1"/>
    <xf numFmtId="0" fontId="22" fillId="3" borderId="15" xfId="0" applyFont="1" applyFill="1" applyBorder="1" applyAlignment="1" applyProtection="1">
      <alignment horizontal="center" wrapText="1"/>
    </xf>
    <xf numFmtId="0" fontId="17" fillId="3" borderId="15" xfId="0" applyFont="1" applyFill="1" applyBorder="1" applyAlignment="1" applyProtection="1">
      <alignment horizontal="center"/>
    </xf>
    <xf numFmtId="0" fontId="17" fillId="3" borderId="15" xfId="0" applyFont="1" applyFill="1" applyBorder="1" applyAlignment="1" applyProtection="1">
      <alignment horizontal="left"/>
    </xf>
    <xf numFmtId="0" fontId="23" fillId="3" borderId="15" xfId="0" applyFont="1" applyFill="1" applyBorder="1" applyAlignment="1" applyProtection="1">
      <alignment horizontal="center" wrapText="1"/>
    </xf>
    <xf numFmtId="2" fontId="2" fillId="5" borderId="9" xfId="0" applyNumberFormat="1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2" fontId="8" fillId="4" borderId="9" xfId="0" applyNumberFormat="1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right" vertical="center"/>
    </xf>
    <xf numFmtId="2" fontId="2" fillId="5" borderId="9" xfId="0" applyNumberFormat="1" applyFont="1" applyFill="1" applyBorder="1" applyAlignment="1" applyProtection="1">
      <alignment horizontal="center" vertical="center"/>
      <protection locked="0"/>
    </xf>
    <xf numFmtId="2" fontId="2" fillId="7" borderId="9" xfId="0" applyNumberFormat="1" applyFont="1" applyFill="1" applyBorder="1" applyAlignment="1" applyProtection="1">
      <alignment horizontal="center" vertical="center"/>
      <protection locked="0"/>
    </xf>
    <xf numFmtId="3" fontId="2" fillId="7" borderId="9" xfId="0" applyNumberFormat="1" applyFont="1" applyFill="1" applyBorder="1" applyAlignment="1" applyProtection="1">
      <alignment horizontal="center" vertical="center"/>
      <protection locked="0"/>
    </xf>
    <xf numFmtId="49" fontId="2" fillId="7" borderId="9" xfId="0" applyNumberFormat="1" applyFont="1" applyFill="1" applyBorder="1" applyAlignment="1" applyProtection="1">
      <alignment horizontal="center" vertical="center"/>
      <protection locked="0"/>
    </xf>
    <xf numFmtId="2" fontId="8" fillId="7" borderId="9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Protection="1"/>
    <xf numFmtId="0" fontId="14" fillId="4" borderId="1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2" fontId="2" fillId="6" borderId="9" xfId="0" applyNumberFormat="1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center" vertical="center"/>
    </xf>
    <xf numFmtId="0" fontId="17" fillId="9" borderId="3" xfId="0" applyFont="1" applyFill="1" applyBorder="1" applyAlignment="1" applyProtection="1">
      <alignment horizontal="center" vertical="center"/>
    </xf>
    <xf numFmtId="0" fontId="18" fillId="9" borderId="2" xfId="0" applyFont="1" applyFill="1" applyBorder="1" applyAlignment="1" applyProtection="1">
      <alignment horizontal="center" vertical="center"/>
    </xf>
    <xf numFmtId="0" fontId="18" fillId="9" borderId="5" xfId="0" applyFont="1" applyFill="1" applyBorder="1" applyAlignment="1" applyProtection="1">
      <alignment vertical="center"/>
    </xf>
    <xf numFmtId="0" fontId="17" fillId="9" borderId="6" xfId="0" applyFont="1" applyFill="1" applyBorder="1" applyAlignment="1" applyProtection="1">
      <alignment horizontal="center" vertical="center"/>
    </xf>
    <xf numFmtId="0" fontId="17" fillId="9" borderId="7" xfId="0" applyFont="1" applyFill="1" applyBorder="1" applyAlignment="1" applyProtection="1">
      <alignment horizontal="center" vertical="center"/>
    </xf>
    <xf numFmtId="0" fontId="17" fillId="9" borderId="7" xfId="0" applyFont="1" applyFill="1" applyBorder="1" applyAlignment="1" applyProtection="1">
      <alignment horizontal="left" vertical="center"/>
    </xf>
    <xf numFmtId="0" fontId="17" fillId="9" borderId="7" xfId="0" applyFont="1" applyFill="1" applyBorder="1" applyAlignment="1" applyProtection="1">
      <alignment horizontal="center" vertical="center" wrapText="1"/>
    </xf>
    <xf numFmtId="0" fontId="18" fillId="9" borderId="8" xfId="0" applyFont="1" applyFill="1" applyBorder="1" applyAlignment="1" applyProtection="1">
      <alignment horizontal="center" vertical="center"/>
    </xf>
    <xf numFmtId="0" fontId="18" fillId="9" borderId="1" xfId="0" applyFont="1" applyFill="1" applyBorder="1" applyAlignment="1" applyProtection="1">
      <alignment vertical="center"/>
    </xf>
    <xf numFmtId="0" fontId="18" fillId="9" borderId="4" xfId="0" applyFont="1" applyFill="1" applyBorder="1" applyAlignment="1" applyProtection="1">
      <alignment horizontal="center" vertical="center"/>
    </xf>
    <xf numFmtId="0" fontId="26" fillId="4" borderId="0" xfId="0" applyFont="1" applyFill="1" applyAlignment="1" applyProtection="1">
      <alignment vertical="center"/>
    </xf>
    <xf numFmtId="0" fontId="28" fillId="4" borderId="0" xfId="0" applyFont="1" applyFill="1" applyAlignment="1" applyProtection="1">
      <alignment vertical="center"/>
    </xf>
    <xf numFmtId="0" fontId="29" fillId="4" borderId="0" xfId="0" applyFont="1" applyFill="1" applyAlignment="1" applyProtection="1">
      <alignment horizontal="center" vertical="center"/>
    </xf>
    <xf numFmtId="0" fontId="29" fillId="4" borderId="0" xfId="0" applyFont="1" applyFill="1" applyAlignment="1" applyProtection="1">
      <alignment vertical="center"/>
    </xf>
    <xf numFmtId="0" fontId="26" fillId="4" borderId="0" xfId="0" applyFont="1" applyFill="1" applyAlignment="1" applyProtection="1">
      <alignment horizontal="left" vertical="center"/>
    </xf>
    <xf numFmtId="0" fontId="26" fillId="4" borderId="0" xfId="0" applyFont="1" applyFill="1" applyProtection="1"/>
    <xf numFmtId="0" fontId="27" fillId="4" borderId="0" xfId="0" applyFont="1" applyFill="1" applyProtection="1"/>
    <xf numFmtId="0" fontId="28" fillId="4" borderId="0" xfId="0" applyFont="1" applyFill="1" applyProtection="1"/>
    <xf numFmtId="0" fontId="26" fillId="4" borderId="0" xfId="0" applyFont="1" applyFill="1" applyAlignment="1" applyProtection="1">
      <alignment horizontal="left"/>
    </xf>
    <xf numFmtId="0" fontId="29" fillId="4" borderId="0" xfId="0" applyFont="1" applyFill="1" applyProtection="1"/>
    <xf numFmtId="0" fontId="27" fillId="4" borderId="0" xfId="0" applyFont="1" applyFill="1" applyAlignment="1" applyProtection="1">
      <alignment horizontal="center" vertical="top"/>
    </xf>
    <xf numFmtId="0" fontId="28" fillId="4" borderId="0" xfId="0" applyFont="1" applyFill="1" applyAlignment="1" applyProtection="1">
      <alignment horizontal="left"/>
    </xf>
    <xf numFmtId="0" fontId="7" fillId="7" borderId="10" xfId="0" applyFont="1" applyFill="1" applyBorder="1" applyAlignment="1" applyProtection="1">
      <alignment horizontal="left" vertical="center"/>
      <protection locked="0"/>
    </xf>
    <xf numFmtId="0" fontId="7" fillId="7" borderId="12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20" fillId="4" borderId="17" xfId="0" applyFont="1" applyFill="1" applyBorder="1" applyAlignment="1" applyProtection="1">
      <alignment horizontal="center" vertical="center"/>
    </xf>
    <xf numFmtId="0" fontId="20" fillId="4" borderId="18" xfId="0" applyFont="1" applyFill="1" applyBorder="1" applyAlignment="1" applyProtection="1">
      <alignment horizontal="center" vertical="center"/>
    </xf>
    <xf numFmtId="0" fontId="30" fillId="10" borderId="17" xfId="0" applyFont="1" applyFill="1" applyBorder="1" applyAlignment="1" applyProtection="1">
      <alignment horizontal="center" vertical="center"/>
    </xf>
    <xf numFmtId="0" fontId="30" fillId="10" borderId="19" xfId="0" applyFont="1" applyFill="1" applyBorder="1" applyAlignment="1" applyProtection="1">
      <alignment horizontal="center" vertical="center"/>
    </xf>
    <xf numFmtId="0" fontId="30" fillId="10" borderId="18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vertical="center"/>
    </xf>
    <xf numFmtId="0" fontId="15" fillId="4" borderId="7" xfId="0" applyFont="1" applyFill="1" applyBorder="1" applyAlignment="1" applyProtection="1">
      <alignment horizontal="right" vertical="center"/>
    </xf>
    <xf numFmtId="0" fontId="4" fillId="4" borderId="3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21" fillId="4" borderId="0" xfId="0" applyFont="1" applyFill="1" applyBorder="1" applyAlignment="1" applyProtection="1">
      <alignment horizontal="right" vertical="center"/>
    </xf>
    <xf numFmtId="0" fontId="5" fillId="4" borderId="2" xfId="0" applyFont="1" applyFill="1" applyBorder="1" applyAlignment="1" applyProtection="1">
      <alignment vertical="center"/>
    </xf>
    <xf numFmtId="0" fontId="14" fillId="4" borderId="8" xfId="0" applyFont="1" applyFill="1" applyBorder="1" applyProtection="1"/>
    <xf numFmtId="0" fontId="14" fillId="4" borderId="0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23" fillId="9" borderId="0" xfId="0" applyFont="1" applyFill="1" applyBorder="1" applyAlignment="1" applyProtection="1">
      <alignment horizontal="center" vertical="center" wrapText="1"/>
    </xf>
    <xf numFmtId="0" fontId="17" fillId="9" borderId="0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top"/>
    </xf>
    <xf numFmtId="0" fontId="9" fillId="4" borderId="0" xfId="0" applyFont="1" applyFill="1" applyBorder="1" applyAlignment="1" applyProtection="1">
      <alignment horizontal="center" vertical="top"/>
    </xf>
    <xf numFmtId="3" fontId="9" fillId="4" borderId="0" xfId="0" applyNumberFormat="1" applyFont="1" applyFill="1" applyBorder="1" applyAlignment="1" applyProtection="1">
      <alignment horizontal="center" vertical="top"/>
    </xf>
    <xf numFmtId="0" fontId="9" fillId="4" borderId="2" xfId="0" applyFont="1" applyFill="1" applyBorder="1" applyAlignment="1" applyProtection="1">
      <alignment horizontal="center" vertical="top"/>
    </xf>
    <xf numFmtId="0" fontId="2" fillId="10" borderId="8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2" fillId="10" borderId="5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 applyProtection="1">
      <alignment horizontal="left"/>
    </xf>
    <xf numFmtId="0" fontId="14" fillId="4" borderId="0" xfId="0" applyFont="1" applyFill="1" applyBorder="1" applyProtection="1"/>
    <xf numFmtId="0" fontId="14" fillId="4" borderId="2" xfId="0" applyFont="1" applyFill="1" applyBorder="1" applyAlignment="1" applyProtection="1">
      <alignment horizontal="center"/>
    </xf>
    <xf numFmtId="0" fontId="17" fillId="3" borderId="20" xfId="0" applyFont="1" applyFill="1" applyBorder="1" applyAlignment="1" applyProtection="1">
      <alignment horizontal="center" vertical="center"/>
    </xf>
    <xf numFmtId="0" fontId="17" fillId="3" borderId="21" xfId="0" applyFont="1" applyFill="1" applyBorder="1" applyAlignment="1" applyProtection="1">
      <alignment horizontal="center"/>
    </xf>
    <xf numFmtId="0" fontId="18" fillId="3" borderId="4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22" xfId="0" applyFont="1" applyFill="1" applyBorder="1" applyAlignment="1" applyProtection="1">
      <alignment horizontal="center" vertical="center"/>
    </xf>
    <xf numFmtId="0" fontId="18" fillId="3" borderId="23" xfId="0" applyFont="1" applyFill="1" applyBorder="1" applyProtection="1"/>
    <xf numFmtId="0" fontId="15" fillId="4" borderId="6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/>
    </xf>
    <xf numFmtId="0" fontId="25" fillId="10" borderId="7" xfId="0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horizontal="right" vertical="center"/>
    </xf>
    <xf numFmtId="0" fontId="24" fillId="7" borderId="24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right" vertical="center"/>
    </xf>
    <xf numFmtId="0" fontId="3" fillId="4" borderId="7" xfId="0" applyFont="1" applyFill="1" applyBorder="1" applyAlignment="1" applyProtection="1">
      <alignment horizontal="right" vertical="center"/>
    </xf>
    <xf numFmtId="0" fontId="3" fillId="4" borderId="4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right" vertical="center"/>
    </xf>
    <xf numFmtId="0" fontId="14" fillId="4" borderId="4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left" vertical="center"/>
    </xf>
    <xf numFmtId="0" fontId="14" fillId="4" borderId="2" xfId="0" applyFont="1" applyFill="1" applyBorder="1" applyAlignment="1" applyProtection="1">
      <alignment horizontal="center" vertical="center"/>
    </xf>
    <xf numFmtId="0" fontId="13" fillId="8" borderId="20" xfId="0" applyFont="1" applyFill="1" applyBorder="1" applyAlignment="1" applyProtection="1">
      <alignment horizontal="center" vertical="center"/>
    </xf>
    <xf numFmtId="0" fontId="10" fillId="8" borderId="21" xfId="0" applyFont="1" applyFill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/>
    </xf>
    <xf numFmtId="0" fontId="4" fillId="8" borderId="2" xfId="0" applyFont="1" applyFill="1" applyBorder="1" applyAlignment="1" applyProtection="1">
      <alignment horizontal="center" vertical="center"/>
    </xf>
    <xf numFmtId="0" fontId="9" fillId="8" borderId="4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vertical="center"/>
    </xf>
    <xf numFmtId="0" fontId="9" fillId="8" borderId="22" xfId="0" applyFont="1" applyFill="1" applyBorder="1" applyAlignment="1" applyProtection="1">
      <alignment horizontal="center" vertical="center"/>
    </xf>
    <xf numFmtId="0" fontId="3" fillId="8" borderId="23" xfId="0" applyFont="1" applyFill="1" applyBorder="1" applyAlignment="1" applyProtection="1">
      <alignment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3" fontId="9" fillId="4" borderId="0" xfId="0" applyNumberFormat="1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10" fillId="8" borderId="25" xfId="0" applyFont="1" applyFill="1" applyBorder="1" applyAlignment="1" applyProtection="1">
      <alignment vertical="center"/>
    </xf>
    <xf numFmtId="0" fontId="10" fillId="8" borderId="26" xfId="0" applyFont="1" applyFill="1" applyBorder="1" applyAlignment="1" applyProtection="1">
      <alignment vertical="center"/>
    </xf>
    <xf numFmtId="0" fontId="10" fillId="8" borderId="4" xfId="0" applyFont="1" applyFill="1" applyBorder="1" applyAlignment="1" applyProtection="1">
      <alignment vertical="center"/>
    </xf>
    <xf numFmtId="0" fontId="10" fillId="8" borderId="2" xfId="0" applyFont="1" applyFill="1" applyBorder="1" applyAlignment="1" applyProtection="1">
      <alignment vertical="center"/>
    </xf>
    <xf numFmtId="0" fontId="10" fillId="8" borderId="27" xfId="0" applyFont="1" applyFill="1" applyBorder="1" applyAlignment="1" applyProtection="1">
      <alignment vertical="center"/>
    </xf>
    <xf numFmtId="0" fontId="10" fillId="8" borderId="28" xfId="0" applyFont="1" applyFill="1" applyBorder="1" applyAlignment="1" applyProtection="1">
      <alignment vertical="center"/>
    </xf>
  </cellXfs>
  <cellStyles count="1">
    <cellStyle name="Normal" xfId="0" builtinId="0"/>
  </cellStyles>
  <dxfs count="18"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color rgb="FF00B050"/>
      </font>
    </dxf>
    <dxf>
      <font>
        <color rgb="FF0000CC"/>
      </font>
    </dxf>
    <dxf>
      <font>
        <color rgb="FFCC3300"/>
      </font>
    </dxf>
    <dxf>
      <font>
        <color rgb="FF7030A0"/>
      </font>
    </dxf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color rgb="FF00B050"/>
      </font>
    </dxf>
    <dxf>
      <font>
        <color rgb="FF0000CC"/>
      </font>
    </dxf>
    <dxf>
      <font>
        <color rgb="FFCC3300"/>
      </font>
    </dxf>
    <dxf>
      <font>
        <color rgb="FF7030A0"/>
      </font>
    </dxf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b/>
        <i val="0"/>
        <condense val="0"/>
        <extend val="0"/>
        <color indexed="8"/>
      </font>
    </dxf>
  </dxfs>
  <tableStyles count="0" defaultTableStyle="TableStyleMedium9" defaultPivotStyle="PivotStyleLight16"/>
  <colors>
    <mruColors>
      <color rgb="FF173F6B"/>
      <color rgb="FFEAEAEA"/>
      <color rgb="FFB9FFAF"/>
      <color rgb="FFFFFF99"/>
      <color rgb="FFB3D9FF"/>
      <color rgb="FF99CCFF"/>
      <color rgb="FFE7FFE7"/>
      <color rgb="FFCCFFCC"/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  <pageSetUpPr fitToPage="1"/>
  </sheetPr>
  <dimension ref="B1:M49"/>
  <sheetViews>
    <sheetView showGridLines="0" zoomScaleNormal="100" workbookViewId="0">
      <selection activeCell="O7" sqref="O7"/>
    </sheetView>
  </sheetViews>
  <sheetFormatPr defaultColWidth="9.1796875" defaultRowHeight="10.5" x14ac:dyDescent="0.25"/>
  <cols>
    <col min="1" max="1" width="1.7265625" style="1" customWidth="1"/>
    <col min="2" max="2" width="2.7265625" style="1" customWidth="1"/>
    <col min="3" max="3" width="4.7265625" style="1" customWidth="1"/>
    <col min="4" max="4" width="30.7265625" style="1" customWidth="1"/>
    <col min="5" max="6" width="15.7265625" style="1" customWidth="1"/>
    <col min="7" max="7" width="9.7265625" style="1" customWidth="1"/>
    <col min="8" max="8" width="15.7265625" style="1" customWidth="1"/>
    <col min="9" max="10" width="9.7265625" style="1" customWidth="1"/>
    <col min="11" max="11" width="30.7265625" style="1" customWidth="1"/>
    <col min="12" max="12" width="2.7265625" style="1" customWidth="1"/>
    <col min="13" max="13" width="2.7265625" style="1" hidden="1" customWidth="1"/>
    <col min="14" max="14" width="2.7265625" style="1" customWidth="1"/>
    <col min="15" max="16384" width="9.1796875" style="1"/>
  </cols>
  <sheetData>
    <row r="1" spans="2:13" ht="3" customHeight="1" thickBot="1" x14ac:dyDescent="0.3"/>
    <row r="2" spans="2:13" ht="26" x14ac:dyDescent="0.25">
      <c r="B2" s="118" t="e" vm="1">
        <v>#VALUE!</v>
      </c>
      <c r="C2" s="119"/>
      <c r="D2" s="120" t="s">
        <v>105</v>
      </c>
      <c r="E2" s="120"/>
      <c r="F2" s="120"/>
      <c r="G2" s="121" t="s">
        <v>106</v>
      </c>
      <c r="H2" s="122" t="s">
        <v>120</v>
      </c>
      <c r="I2" s="123"/>
      <c r="J2" s="88"/>
      <c r="K2" s="124"/>
      <c r="L2" s="90"/>
    </row>
    <row r="3" spans="2:13" ht="12" customHeight="1" x14ac:dyDescent="0.25">
      <c r="B3" s="125"/>
      <c r="C3" s="92"/>
      <c r="D3" s="92"/>
      <c r="E3" s="92"/>
      <c r="F3" s="92"/>
      <c r="G3" s="92"/>
      <c r="H3" s="92"/>
      <c r="I3" s="126"/>
      <c r="J3" s="92"/>
      <c r="K3" s="127"/>
      <c r="L3" s="94"/>
    </row>
    <row r="4" spans="2:13" ht="11" thickBot="1" x14ac:dyDescent="0.3">
      <c r="B4" s="128"/>
      <c r="C4" s="129"/>
      <c r="D4" s="130"/>
      <c r="E4" s="130"/>
      <c r="F4" s="130"/>
      <c r="G4" s="130"/>
      <c r="H4" s="130" t="s">
        <v>95</v>
      </c>
      <c r="I4" s="130"/>
      <c r="J4" s="130"/>
      <c r="K4" s="131"/>
      <c r="L4" s="132"/>
    </row>
    <row r="5" spans="2:13" ht="18" customHeight="1" thickTop="1" x14ac:dyDescent="0.25">
      <c r="B5" s="133"/>
      <c r="C5" s="16" t="s">
        <v>3</v>
      </c>
      <c r="D5" s="17" t="s">
        <v>1</v>
      </c>
      <c r="E5" s="16" t="s">
        <v>2</v>
      </c>
      <c r="F5" s="16" t="s">
        <v>5</v>
      </c>
      <c r="G5" s="16" t="s">
        <v>4</v>
      </c>
      <c r="H5" s="16" t="s">
        <v>94</v>
      </c>
      <c r="I5" s="16" t="s">
        <v>49</v>
      </c>
      <c r="J5" s="16" t="s">
        <v>6</v>
      </c>
      <c r="K5" s="17" t="s">
        <v>7</v>
      </c>
      <c r="L5" s="134"/>
      <c r="M5" s="26"/>
    </row>
    <row r="6" spans="2:13" ht="6" customHeight="1" x14ac:dyDescent="0.25">
      <c r="B6" s="135"/>
      <c r="C6" s="2"/>
      <c r="D6" s="3"/>
      <c r="E6" s="4"/>
      <c r="F6" s="5"/>
      <c r="G6" s="5"/>
      <c r="H6" s="5"/>
      <c r="I6" s="5"/>
      <c r="J6" s="6"/>
      <c r="K6" s="3"/>
      <c r="L6" s="136"/>
      <c r="M6" s="26"/>
    </row>
    <row r="7" spans="2:13" ht="18" customHeight="1" x14ac:dyDescent="0.25">
      <c r="B7" s="137">
        <v>1</v>
      </c>
      <c r="C7" s="7">
        <v>445</v>
      </c>
      <c r="D7" s="8" t="s">
        <v>8</v>
      </c>
      <c r="E7" s="9" t="s">
        <v>16</v>
      </c>
      <c r="F7" s="9" t="s">
        <v>25</v>
      </c>
      <c r="G7" s="9" t="s">
        <v>102</v>
      </c>
      <c r="H7" s="9" t="s">
        <v>96</v>
      </c>
      <c r="I7" s="27">
        <f>'Method 1 - PPM'!N7</f>
        <v>4.76</v>
      </c>
      <c r="J7" s="27">
        <f>'Method 2 - PPI'!J7</f>
        <v>20.952380952380953</v>
      </c>
      <c r="K7" s="8"/>
      <c r="L7" s="138" t="s">
        <v>0</v>
      </c>
      <c r="M7" s="26" t="s">
        <v>25</v>
      </c>
    </row>
    <row r="8" spans="2:13" ht="18" customHeight="1" x14ac:dyDescent="0.25">
      <c r="B8" s="137">
        <v>2</v>
      </c>
      <c r="C8" s="7">
        <v>461</v>
      </c>
      <c r="D8" s="8" t="s">
        <v>9</v>
      </c>
      <c r="E8" s="9" t="s">
        <v>17</v>
      </c>
      <c r="F8" s="9" t="s">
        <v>25</v>
      </c>
      <c r="G8" s="9" t="s">
        <v>102</v>
      </c>
      <c r="H8" s="9" t="s">
        <v>101</v>
      </c>
      <c r="I8" s="27">
        <f>'Method 1 - PPM'!N8</f>
        <v>1.32</v>
      </c>
      <c r="J8" s="27">
        <f>'Method 2 - PPI'!J8</f>
        <v>16.227272727272727</v>
      </c>
      <c r="K8" s="8"/>
      <c r="L8" s="138" t="s">
        <v>0</v>
      </c>
      <c r="M8" s="26" t="s">
        <v>108</v>
      </c>
    </row>
    <row r="9" spans="2:13" ht="18" customHeight="1" x14ac:dyDescent="0.25">
      <c r="B9" s="137">
        <v>3</v>
      </c>
      <c r="C9" s="7">
        <v>414</v>
      </c>
      <c r="D9" s="8" t="s">
        <v>10</v>
      </c>
      <c r="E9" s="9" t="s">
        <v>16</v>
      </c>
      <c r="F9" s="9" t="s">
        <v>107</v>
      </c>
      <c r="G9" s="9" t="s">
        <v>102</v>
      </c>
      <c r="H9" s="9" t="s">
        <v>24</v>
      </c>
      <c r="I9" s="27">
        <f>'Method 1 - PPM'!N9</f>
        <v>1.6900000000000002</v>
      </c>
      <c r="J9" s="27">
        <f>'Method 2 - PPI'!J9</f>
        <v>3.9017857142857144</v>
      </c>
      <c r="K9" s="8"/>
      <c r="L9" s="138" t="s">
        <v>0</v>
      </c>
      <c r="M9" s="26" t="s">
        <v>40</v>
      </c>
    </row>
    <row r="10" spans="2:13" ht="18" customHeight="1" x14ac:dyDescent="0.25">
      <c r="B10" s="137">
        <v>4</v>
      </c>
      <c r="C10" s="7">
        <v>557</v>
      </c>
      <c r="D10" s="8" t="s">
        <v>11</v>
      </c>
      <c r="E10" s="9" t="s">
        <v>18</v>
      </c>
      <c r="F10" s="9" t="s">
        <v>25</v>
      </c>
      <c r="G10" s="9" t="s">
        <v>102</v>
      </c>
      <c r="H10" s="9" t="s">
        <v>96</v>
      </c>
      <c r="I10" s="27">
        <f>'Method 1 - PPM'!N10</f>
        <v>2.9799999999999995</v>
      </c>
      <c r="J10" s="27">
        <f>'Method 2 - PPI'!J10</f>
        <v>3.8481228668941978</v>
      </c>
      <c r="K10" s="8"/>
      <c r="L10" s="138" t="s">
        <v>0</v>
      </c>
      <c r="M10" s="26" t="s">
        <v>22</v>
      </c>
    </row>
    <row r="11" spans="2:13" ht="18" customHeight="1" x14ac:dyDescent="0.25">
      <c r="B11" s="137">
        <v>5</v>
      </c>
      <c r="C11" s="7">
        <v>213</v>
      </c>
      <c r="D11" s="8" t="s">
        <v>12</v>
      </c>
      <c r="E11" s="9" t="s">
        <v>18</v>
      </c>
      <c r="F11" s="9" t="s">
        <v>25</v>
      </c>
      <c r="G11" s="9" t="s">
        <v>103</v>
      </c>
      <c r="H11" s="9" t="s">
        <v>96</v>
      </c>
      <c r="I11" s="27">
        <f>'Method 1 - PPM'!N11</f>
        <v>2.0600000000000005</v>
      </c>
      <c r="J11" s="27">
        <f>'Method 2 - PPI'!J11</f>
        <v>2.5142857142857142</v>
      </c>
      <c r="K11" s="8"/>
      <c r="L11" s="138" t="s">
        <v>0</v>
      </c>
      <c r="M11" s="26" t="s">
        <v>23</v>
      </c>
    </row>
    <row r="12" spans="2:13" ht="18" customHeight="1" x14ac:dyDescent="0.25">
      <c r="B12" s="137">
        <v>6</v>
      </c>
      <c r="C12" s="7">
        <v>432</v>
      </c>
      <c r="D12" s="8" t="s">
        <v>13</v>
      </c>
      <c r="E12" s="9" t="s">
        <v>16</v>
      </c>
      <c r="F12" s="9" t="s">
        <v>40</v>
      </c>
      <c r="G12" s="9" t="s">
        <v>103</v>
      </c>
      <c r="H12" s="9" t="s">
        <v>97</v>
      </c>
      <c r="I12" s="27">
        <f>'Method 1 - PPM'!N12</f>
        <v>3.3800000000000003</v>
      </c>
      <c r="J12" s="27">
        <f>'Method 2 - PPI'!J12</f>
        <v>5.9428571428571431</v>
      </c>
      <c r="K12" s="8"/>
      <c r="L12" s="138" t="s">
        <v>0</v>
      </c>
      <c r="M12" s="26" t="s">
        <v>19</v>
      </c>
    </row>
    <row r="13" spans="2:13" ht="18" customHeight="1" x14ac:dyDescent="0.25">
      <c r="B13" s="137">
        <v>7</v>
      </c>
      <c r="C13" s="7">
        <v>591</v>
      </c>
      <c r="D13" s="8" t="s">
        <v>14</v>
      </c>
      <c r="E13" s="9" t="s">
        <v>17</v>
      </c>
      <c r="F13" s="9" t="s">
        <v>108</v>
      </c>
      <c r="G13" s="9" t="s">
        <v>102</v>
      </c>
      <c r="H13" s="9" t="s">
        <v>97</v>
      </c>
      <c r="I13" s="27">
        <f>'Method 1 - PPM'!N13</f>
        <v>2.8600000000000003</v>
      </c>
      <c r="J13" s="27">
        <f>'Method 2 - PPI'!J13</f>
        <v>14.091428571428571</v>
      </c>
      <c r="K13" s="8"/>
      <c r="L13" s="138" t="s">
        <v>0</v>
      </c>
      <c r="M13" s="26" t="s">
        <v>20</v>
      </c>
    </row>
    <row r="14" spans="2:13" ht="18" customHeight="1" x14ac:dyDescent="0.25">
      <c r="B14" s="137">
        <v>8</v>
      </c>
      <c r="C14" s="7">
        <v>474</v>
      </c>
      <c r="D14" s="8" t="s">
        <v>15</v>
      </c>
      <c r="E14" s="9" t="s">
        <v>18</v>
      </c>
      <c r="F14" s="9" t="s">
        <v>107</v>
      </c>
      <c r="G14" s="9" t="s">
        <v>103</v>
      </c>
      <c r="H14" s="9" t="s">
        <v>98</v>
      </c>
      <c r="I14" s="27">
        <f>'Method 1 - PPM'!N14</f>
        <v>0.96999999999999986</v>
      </c>
      <c r="J14" s="27">
        <f>'Method 2 - PPI'!J14</f>
        <v>4.7407407407407405</v>
      </c>
      <c r="K14" s="8"/>
      <c r="L14" s="138" t="s">
        <v>0</v>
      </c>
      <c r="M14" s="26" t="s">
        <v>107</v>
      </c>
    </row>
    <row r="15" spans="2:13" ht="18" customHeight="1" x14ac:dyDescent="0.25">
      <c r="B15" s="137">
        <v>9</v>
      </c>
      <c r="C15" s="7">
        <v>493</v>
      </c>
      <c r="D15" s="8" t="s">
        <v>82</v>
      </c>
      <c r="E15" s="9" t="s">
        <v>16</v>
      </c>
      <c r="F15" s="9" t="s">
        <v>25</v>
      </c>
      <c r="G15" s="9" t="s">
        <v>102</v>
      </c>
      <c r="H15" s="9" t="s">
        <v>96</v>
      </c>
      <c r="I15" s="27">
        <f>'Method 1 - PPM'!N15</f>
        <v>5.32</v>
      </c>
      <c r="J15" s="27">
        <f>'Method 2 - PPI'!J15</f>
        <v>14.354430379746836</v>
      </c>
      <c r="K15" s="8"/>
      <c r="L15" s="138" t="s">
        <v>0</v>
      </c>
      <c r="M15" s="26" t="s">
        <v>21</v>
      </c>
    </row>
    <row r="16" spans="2:13" ht="18" customHeight="1" x14ac:dyDescent="0.25">
      <c r="B16" s="137">
        <v>10</v>
      </c>
      <c r="C16" s="7"/>
      <c r="D16" s="8"/>
      <c r="E16" s="10"/>
      <c r="F16" s="9"/>
      <c r="G16" s="9"/>
      <c r="H16" s="9"/>
      <c r="I16" s="27" t="str">
        <f>'Method 1 - PPM'!N16</f>
        <v/>
      </c>
      <c r="J16" s="27" t="str">
        <f>'Method 2 - PPI'!J16</f>
        <v/>
      </c>
      <c r="K16" s="8"/>
      <c r="L16" s="138" t="s">
        <v>0</v>
      </c>
      <c r="M16" s="26" t="s">
        <v>24</v>
      </c>
    </row>
    <row r="17" spans="2:13" ht="18" customHeight="1" x14ac:dyDescent="0.25">
      <c r="B17" s="137">
        <v>11</v>
      </c>
      <c r="C17" s="7"/>
      <c r="D17" s="8"/>
      <c r="E17" s="10"/>
      <c r="F17" s="9"/>
      <c r="G17" s="9"/>
      <c r="H17" s="9"/>
      <c r="I17" s="27" t="str">
        <f>'Method 1 - PPM'!N17</f>
        <v/>
      </c>
      <c r="J17" s="27" t="str">
        <f>'Method 2 - PPI'!J17</f>
        <v/>
      </c>
      <c r="K17" s="8"/>
      <c r="L17" s="138" t="s">
        <v>0</v>
      </c>
      <c r="M17" s="26"/>
    </row>
    <row r="18" spans="2:13" ht="18" customHeight="1" x14ac:dyDescent="0.25">
      <c r="B18" s="137">
        <v>12</v>
      </c>
      <c r="C18" s="7"/>
      <c r="D18" s="8"/>
      <c r="E18" s="10"/>
      <c r="F18" s="9"/>
      <c r="G18" s="9"/>
      <c r="H18" s="9"/>
      <c r="I18" s="27" t="str">
        <f>'Method 1 - PPM'!N18</f>
        <v/>
      </c>
      <c r="J18" s="27" t="str">
        <f>'Method 2 - PPI'!J18</f>
        <v/>
      </c>
      <c r="K18" s="8"/>
      <c r="L18" s="138" t="s">
        <v>0</v>
      </c>
      <c r="M18" s="26" t="s">
        <v>102</v>
      </c>
    </row>
    <row r="19" spans="2:13" ht="18" customHeight="1" x14ac:dyDescent="0.25">
      <c r="B19" s="137">
        <v>13</v>
      </c>
      <c r="C19" s="7"/>
      <c r="D19" s="8"/>
      <c r="E19" s="10"/>
      <c r="F19" s="9"/>
      <c r="G19" s="9"/>
      <c r="H19" s="9"/>
      <c r="I19" s="27" t="str">
        <f>'Method 1 - PPM'!N19</f>
        <v/>
      </c>
      <c r="J19" s="27" t="str">
        <f>'Method 2 - PPI'!J19</f>
        <v/>
      </c>
      <c r="K19" s="8"/>
      <c r="L19" s="138" t="s">
        <v>0</v>
      </c>
      <c r="M19" s="26" t="s">
        <v>103</v>
      </c>
    </row>
    <row r="20" spans="2:13" ht="18" customHeight="1" x14ac:dyDescent="0.25">
      <c r="B20" s="137">
        <v>14</v>
      </c>
      <c r="C20" s="7"/>
      <c r="D20" s="8"/>
      <c r="E20" s="10"/>
      <c r="F20" s="9"/>
      <c r="G20" s="9"/>
      <c r="H20" s="9"/>
      <c r="I20" s="27" t="str">
        <f>'Method 1 - PPM'!N20</f>
        <v/>
      </c>
      <c r="J20" s="27" t="str">
        <f>'Method 2 - PPI'!J20</f>
        <v/>
      </c>
      <c r="K20" s="8"/>
      <c r="L20" s="138" t="s">
        <v>0</v>
      </c>
      <c r="M20" s="26"/>
    </row>
    <row r="21" spans="2:13" ht="18" customHeight="1" x14ac:dyDescent="0.25">
      <c r="B21" s="137">
        <v>15</v>
      </c>
      <c r="C21" s="7"/>
      <c r="D21" s="8"/>
      <c r="E21" s="10"/>
      <c r="F21" s="9"/>
      <c r="G21" s="9"/>
      <c r="H21" s="9"/>
      <c r="I21" s="27" t="str">
        <f>'Method 1 - PPM'!N21</f>
        <v/>
      </c>
      <c r="J21" s="27" t="str">
        <f>'Method 2 - PPI'!J21</f>
        <v/>
      </c>
      <c r="K21" s="8"/>
      <c r="L21" s="138" t="s">
        <v>0</v>
      </c>
      <c r="M21" s="26" t="s">
        <v>96</v>
      </c>
    </row>
    <row r="22" spans="2:13" ht="6" customHeight="1" x14ac:dyDescent="0.25">
      <c r="B22" s="137"/>
      <c r="C22" s="2"/>
      <c r="D22" s="3"/>
      <c r="E22" s="4"/>
      <c r="F22" s="5"/>
      <c r="G22" s="5"/>
      <c r="H22" s="5"/>
      <c r="I22" s="5"/>
      <c r="J22" s="6"/>
      <c r="K22" s="3"/>
      <c r="L22" s="139"/>
      <c r="M22" s="26" t="s">
        <v>97</v>
      </c>
    </row>
    <row r="23" spans="2:13" ht="18" customHeight="1" thickBot="1" x14ac:dyDescent="0.3">
      <c r="B23" s="140"/>
      <c r="C23" s="18"/>
      <c r="D23" s="18"/>
      <c r="E23" s="18"/>
      <c r="F23" s="18"/>
      <c r="G23" s="18"/>
      <c r="H23" s="18"/>
      <c r="I23" s="18"/>
      <c r="J23" s="18"/>
      <c r="K23" s="18"/>
      <c r="L23" s="141"/>
      <c r="M23" s="26" t="s">
        <v>98</v>
      </c>
    </row>
    <row r="24" spans="2:13" ht="6" customHeight="1" thickTop="1" x14ac:dyDescent="0.25">
      <c r="B24" s="142"/>
      <c r="C24" s="143"/>
      <c r="D24" s="144"/>
      <c r="E24" s="144"/>
      <c r="F24" s="144"/>
      <c r="G24" s="144"/>
      <c r="H24" s="144"/>
      <c r="I24" s="144"/>
      <c r="J24" s="144"/>
      <c r="K24" s="144"/>
      <c r="L24" s="145"/>
      <c r="M24" s="26" t="s">
        <v>99</v>
      </c>
    </row>
    <row r="25" spans="2:13" ht="15" customHeight="1" x14ac:dyDescent="0.25">
      <c r="B25" s="146"/>
      <c r="C25" s="19" t="s">
        <v>104</v>
      </c>
      <c r="D25" s="20"/>
      <c r="E25" s="21"/>
      <c r="F25" s="21"/>
      <c r="G25" s="21"/>
      <c r="H25" s="21"/>
      <c r="I25" s="21"/>
      <c r="J25" s="19"/>
      <c r="K25" s="19"/>
      <c r="L25" s="147"/>
      <c r="M25" s="26" t="s">
        <v>100</v>
      </c>
    </row>
    <row r="26" spans="2:13" ht="18" customHeight="1" x14ac:dyDescent="0.25">
      <c r="B26" s="148"/>
      <c r="C26" s="80"/>
      <c r="D26" s="81"/>
      <c r="E26" s="81"/>
      <c r="F26" s="81"/>
      <c r="G26" s="81"/>
      <c r="H26" s="81"/>
      <c r="I26" s="81"/>
      <c r="J26" s="81"/>
      <c r="K26" s="82"/>
      <c r="L26" s="149"/>
      <c r="M26" s="26" t="s">
        <v>101</v>
      </c>
    </row>
    <row r="27" spans="2:13" ht="18" customHeight="1" x14ac:dyDescent="0.25">
      <c r="B27" s="148"/>
      <c r="C27" s="80"/>
      <c r="D27" s="81"/>
      <c r="E27" s="81"/>
      <c r="F27" s="81"/>
      <c r="G27" s="81"/>
      <c r="H27" s="81"/>
      <c r="I27" s="81"/>
      <c r="J27" s="81"/>
      <c r="K27" s="82"/>
      <c r="L27" s="149"/>
      <c r="M27" s="26" t="s">
        <v>24</v>
      </c>
    </row>
    <row r="28" spans="2:13" ht="18" customHeight="1" x14ac:dyDescent="0.25">
      <c r="B28" s="148"/>
      <c r="C28" s="80"/>
      <c r="D28" s="81"/>
      <c r="E28" s="81"/>
      <c r="F28" s="81"/>
      <c r="G28" s="81"/>
      <c r="H28" s="81"/>
      <c r="I28" s="81"/>
      <c r="J28" s="81"/>
      <c r="K28" s="82"/>
      <c r="L28" s="149"/>
      <c r="M28" s="26"/>
    </row>
    <row r="29" spans="2:13" ht="15.75" customHeight="1" x14ac:dyDescent="0.25">
      <c r="B29" s="150"/>
      <c r="C29" s="22"/>
      <c r="D29" s="23"/>
      <c r="E29" s="24"/>
      <c r="F29" s="24"/>
      <c r="G29" s="24"/>
      <c r="H29" s="24"/>
      <c r="I29" s="24"/>
      <c r="J29" s="25"/>
      <c r="K29" s="25"/>
      <c r="L29" s="151"/>
      <c r="M29" s="26"/>
    </row>
    <row r="30" spans="2:13" ht="12.65" customHeight="1" x14ac:dyDescent="0.25">
      <c r="B30" s="142"/>
      <c r="C30" s="143"/>
      <c r="D30" s="144"/>
      <c r="E30" s="144"/>
      <c r="F30" s="144"/>
      <c r="G30" s="144"/>
      <c r="H30" s="144"/>
      <c r="I30" s="144"/>
      <c r="J30" s="144"/>
      <c r="K30" s="144"/>
      <c r="L30" s="145"/>
    </row>
    <row r="31" spans="2:13" ht="12.65" customHeight="1" thickBot="1" x14ac:dyDescent="0.3">
      <c r="B31" s="104" t="s">
        <v>126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6"/>
    </row>
    <row r="32" spans="2:13" ht="12.65" customHeight="1" x14ac:dyDescent="0.25">
      <c r="B32" s="11"/>
      <c r="C32" s="11"/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2.65" customHeight="1" x14ac:dyDescent="0.25">
      <c r="B33" s="68" t="s">
        <v>41</v>
      </c>
      <c r="C33" s="70"/>
      <c r="D33" s="11"/>
      <c r="E33" s="11"/>
      <c r="F33" s="11"/>
      <c r="G33" s="11"/>
      <c r="H33" s="11"/>
      <c r="I33" s="11"/>
      <c r="J33" s="11"/>
      <c r="K33" s="11"/>
      <c r="L33" s="11"/>
    </row>
    <row r="34" spans="2:12" ht="12.65" customHeight="1" x14ac:dyDescent="0.25">
      <c r="B34" s="68" t="s">
        <v>127</v>
      </c>
      <c r="C34" s="70"/>
      <c r="D34" s="11"/>
      <c r="E34" s="11"/>
      <c r="F34" s="11"/>
      <c r="G34" s="11"/>
      <c r="H34" s="11"/>
      <c r="I34" s="11"/>
      <c r="J34" s="11"/>
      <c r="K34" s="11"/>
      <c r="L34" s="11"/>
    </row>
    <row r="35" spans="2:12" ht="12.65" customHeight="1" x14ac:dyDescent="0.25">
      <c r="B35" s="68" t="s">
        <v>128</v>
      </c>
      <c r="C35" s="71"/>
    </row>
    <row r="36" spans="2:12" ht="12.65" customHeight="1" x14ac:dyDescent="0.25">
      <c r="B36" s="68" t="s">
        <v>119</v>
      </c>
      <c r="C36" s="71"/>
    </row>
    <row r="37" spans="2:12" ht="12.65" customHeight="1" x14ac:dyDescent="0.25">
      <c r="B37" s="71"/>
      <c r="C37" s="71"/>
    </row>
    <row r="38" spans="2:12" ht="12" x14ac:dyDescent="0.25">
      <c r="B38" s="68" t="s">
        <v>45</v>
      </c>
      <c r="C38" s="71"/>
    </row>
    <row r="39" spans="2:12" ht="12" x14ac:dyDescent="0.25">
      <c r="B39" s="68" t="s">
        <v>90</v>
      </c>
      <c r="C39" s="71"/>
      <c r="D39" s="13"/>
      <c r="E39" s="14"/>
    </row>
    <row r="40" spans="2:12" ht="12" x14ac:dyDescent="0.25">
      <c r="B40" s="72" t="s">
        <v>84</v>
      </c>
      <c r="C40" s="71"/>
      <c r="D40" s="13"/>
      <c r="E40" s="15"/>
    </row>
    <row r="41" spans="2:12" ht="12" x14ac:dyDescent="0.25">
      <c r="B41" s="68" t="s">
        <v>91</v>
      </c>
      <c r="C41" s="71"/>
      <c r="D41" s="13"/>
      <c r="E41" s="14"/>
    </row>
    <row r="42" spans="2:12" ht="12" x14ac:dyDescent="0.25">
      <c r="B42" s="68" t="s">
        <v>85</v>
      </c>
      <c r="C42" s="71"/>
      <c r="D42" s="13"/>
      <c r="E42" s="14"/>
    </row>
    <row r="43" spans="2:12" ht="12" x14ac:dyDescent="0.25">
      <c r="B43" s="68" t="s">
        <v>83</v>
      </c>
      <c r="C43" s="71"/>
      <c r="D43" s="13"/>
      <c r="E43" s="14"/>
    </row>
    <row r="44" spans="2:12" ht="12" x14ac:dyDescent="0.25">
      <c r="B44" s="68" t="s">
        <v>86</v>
      </c>
      <c r="C44" s="71"/>
      <c r="D44" s="13"/>
      <c r="E44" s="14"/>
    </row>
    <row r="45" spans="2:12" ht="12" x14ac:dyDescent="0.25">
      <c r="B45" s="68" t="s">
        <v>87</v>
      </c>
      <c r="C45" s="71"/>
      <c r="D45" s="13"/>
      <c r="E45" s="14"/>
    </row>
    <row r="46" spans="2:12" ht="12" x14ac:dyDescent="0.25">
      <c r="B46" s="72" t="s">
        <v>93</v>
      </c>
      <c r="C46" s="71"/>
      <c r="D46" s="13"/>
      <c r="E46" s="15"/>
    </row>
    <row r="47" spans="2:12" ht="12" x14ac:dyDescent="0.25">
      <c r="B47" s="72" t="s">
        <v>88</v>
      </c>
      <c r="C47" s="71"/>
      <c r="D47" s="13"/>
      <c r="E47" s="15"/>
    </row>
    <row r="48" spans="2:12" ht="12" x14ac:dyDescent="0.25">
      <c r="B48" s="68" t="s">
        <v>89</v>
      </c>
      <c r="C48" s="71"/>
    </row>
    <row r="49" spans="2:3" ht="12" x14ac:dyDescent="0.25">
      <c r="B49" s="68" t="s">
        <v>92</v>
      </c>
      <c r="C49" s="71"/>
    </row>
  </sheetData>
  <dataConsolidate/>
  <mergeCells count="6">
    <mergeCell ref="C26:K26"/>
    <mergeCell ref="C27:K27"/>
    <mergeCell ref="C28:K28"/>
    <mergeCell ref="B31:L31"/>
    <mergeCell ref="D2:F2"/>
    <mergeCell ref="B2:C2"/>
  </mergeCells>
  <phoneticPr fontId="1" type="noConversion"/>
  <conditionalFormatting sqref="D6:D22">
    <cfRule type="expression" dxfId="17" priority="49" stopIfTrue="1">
      <formula>#REF!="Yes"</formula>
    </cfRule>
  </conditionalFormatting>
  <conditionalFormatting sqref="I7:I21">
    <cfRule type="colorScale" priority="2">
      <colorScale>
        <cfvo type="min"/>
        <cfvo type="max"/>
        <color rgb="FFFFEF9C"/>
        <color rgb="FF63BE7B"/>
      </colorScale>
    </cfRule>
  </conditionalFormatting>
  <conditionalFormatting sqref="I7:J21">
    <cfRule type="colorScale" priority="3">
      <colorScale>
        <cfvo type="min"/>
        <cfvo type="max"/>
        <color rgb="FFFFEF9C"/>
        <color rgb="FF63BE7B"/>
      </colorScale>
    </cfRule>
  </conditionalFormatting>
  <conditionalFormatting sqref="J7:J21">
    <cfRule type="colorScale" priority="1">
      <colorScale>
        <cfvo type="min"/>
        <cfvo type="max"/>
        <color rgb="FFFFEF9C"/>
        <color rgb="FF63BE7B"/>
      </colorScale>
    </cfRule>
  </conditionalFormatting>
  <conditionalFormatting sqref="K6:K22">
    <cfRule type="cellIs" dxfId="16" priority="45" stopIfTrue="1" operator="equal">
      <formula>"Business"</formula>
    </cfRule>
    <cfRule type="cellIs" dxfId="15" priority="46" stopIfTrue="1" operator="equal">
      <formula>"Operation"</formula>
    </cfRule>
    <cfRule type="cellIs" dxfId="14" priority="47" stopIfTrue="1" operator="equal">
      <formula>"Process"</formula>
    </cfRule>
  </conditionalFormatting>
  <dataValidations disablePrompts="1" count="3">
    <dataValidation type="list" allowBlank="1" showInputMessage="1" showErrorMessage="1" sqref="F7:F21" xr:uid="{00000000-0002-0000-0000-000000000000}">
      <formula1>$M$6:$M$16</formula1>
    </dataValidation>
    <dataValidation type="list" allowBlank="1" showInputMessage="1" showErrorMessage="1" sqref="H7:H21" xr:uid="{00000000-0002-0000-0000-000001000000}">
      <formula1>$M$20:$M$27</formula1>
    </dataValidation>
    <dataValidation type="list" allowBlank="1" showInputMessage="1" showErrorMessage="1" sqref="G7:G21" xr:uid="{00000000-0002-0000-0000-000002000000}">
      <formula1>$M$17:$M$19</formula1>
    </dataValidation>
  </dataValidations>
  <printOptions horizontalCentered="1" verticalCentered="1"/>
  <pageMargins left="0.1" right="0.1" top="0.1" bottom="0.1" header="0.1" footer="0.1"/>
  <pageSetup scale="90" orientation="landscape" horizontalDpi="4294967293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O89"/>
  <sheetViews>
    <sheetView showGridLines="0" topLeftCell="A17" zoomScaleNormal="100" workbookViewId="0">
      <selection activeCell="E8" sqref="E8"/>
    </sheetView>
  </sheetViews>
  <sheetFormatPr defaultColWidth="8.81640625" defaultRowHeight="10.5" x14ac:dyDescent="0.25"/>
  <cols>
    <col min="1" max="1" width="1.7265625" style="28" customWidth="1"/>
    <col min="2" max="2" width="2.7265625" style="28" customWidth="1"/>
    <col min="3" max="3" width="4.7265625" style="28" customWidth="1"/>
    <col min="4" max="4" width="30.7265625" style="28" customWidth="1"/>
    <col min="5" max="13" width="11.7265625" style="28" customWidth="1"/>
    <col min="14" max="14" width="10.7265625" style="28" customWidth="1"/>
    <col min="15" max="16" width="2.7265625" style="28" customWidth="1"/>
    <col min="17" max="16384" width="8.81640625" style="28"/>
  </cols>
  <sheetData>
    <row r="1" spans="2:15" ht="3" customHeight="1" thickBot="1" x14ac:dyDescent="0.3"/>
    <row r="2" spans="2:15" ht="26.5" thickBot="1" x14ac:dyDescent="0.3">
      <c r="B2" s="83" t="e" vm="1">
        <v>#VALUE!</v>
      </c>
      <c r="C2" s="84"/>
      <c r="D2" s="85" t="s">
        <v>129</v>
      </c>
      <c r="E2" s="86"/>
      <c r="F2" s="86"/>
      <c r="G2" s="86"/>
      <c r="H2" s="86"/>
      <c r="I2" s="86"/>
      <c r="J2" s="86"/>
      <c r="K2" s="86"/>
      <c r="L2" s="87"/>
      <c r="M2" s="107"/>
      <c r="N2" s="89" t="str">
        <f>'Project Selection'!H2</f>
        <v>2018-2019</v>
      </c>
      <c r="O2" s="108"/>
    </row>
    <row r="3" spans="2:15" ht="12" customHeight="1" x14ac:dyDescent="0.25"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3"/>
      <c r="O3" s="94"/>
    </row>
    <row r="4" spans="2:15" ht="12" customHeight="1" thickBot="1" x14ac:dyDescent="0.3">
      <c r="B4" s="109"/>
      <c r="C4" s="110"/>
      <c r="D4" s="96"/>
      <c r="E4" s="96"/>
      <c r="F4" s="96"/>
      <c r="G4" s="96"/>
      <c r="H4" s="96"/>
      <c r="I4" s="96"/>
      <c r="J4" s="96"/>
      <c r="K4" s="96"/>
      <c r="L4" s="96" t="s">
        <v>95</v>
      </c>
      <c r="M4" s="96"/>
      <c r="N4" s="96" t="s">
        <v>125</v>
      </c>
      <c r="O4" s="111"/>
    </row>
    <row r="5" spans="2:15" ht="27" customHeight="1" thickTop="1" x14ac:dyDescent="0.3">
      <c r="B5" s="112"/>
      <c r="C5" s="38" t="s">
        <v>3</v>
      </c>
      <c r="D5" s="39" t="s">
        <v>1</v>
      </c>
      <c r="E5" s="40" t="s">
        <v>26</v>
      </c>
      <c r="F5" s="40" t="s">
        <v>110</v>
      </c>
      <c r="G5" s="40" t="s">
        <v>111</v>
      </c>
      <c r="H5" s="40" t="s">
        <v>112</v>
      </c>
      <c r="I5" s="40" t="s">
        <v>113</v>
      </c>
      <c r="J5" s="40" t="s">
        <v>117</v>
      </c>
      <c r="K5" s="40" t="s">
        <v>27</v>
      </c>
      <c r="L5" s="40" t="s">
        <v>114</v>
      </c>
      <c r="M5" s="40" t="s">
        <v>115</v>
      </c>
      <c r="N5" s="37" t="s">
        <v>48</v>
      </c>
      <c r="O5" s="113"/>
    </row>
    <row r="6" spans="2:15" ht="18" customHeight="1" x14ac:dyDescent="0.25">
      <c r="B6" s="114"/>
      <c r="C6" s="2"/>
      <c r="D6" s="45" t="s">
        <v>109</v>
      </c>
      <c r="E6" s="46">
        <v>0.21</v>
      </c>
      <c r="F6" s="46">
        <v>0.24</v>
      </c>
      <c r="G6" s="46">
        <v>0.11</v>
      </c>
      <c r="H6" s="46">
        <v>0.12</v>
      </c>
      <c r="I6" s="46">
        <v>0.09</v>
      </c>
      <c r="J6" s="46">
        <v>0.11</v>
      </c>
      <c r="K6" s="46">
        <v>0.04</v>
      </c>
      <c r="L6" s="46">
        <v>7.0000000000000007E-2</v>
      </c>
      <c r="M6" s="46">
        <v>0.01</v>
      </c>
      <c r="N6" s="41">
        <f>SUM(E6:M6)</f>
        <v>1</v>
      </c>
      <c r="O6" s="115"/>
    </row>
    <row r="7" spans="2:15" ht="18" customHeight="1" x14ac:dyDescent="0.25">
      <c r="B7" s="114">
        <v>1</v>
      </c>
      <c r="C7" s="42">
        <f>IF('Project Selection'!C7=0,"",'Project Selection'!C7)</f>
        <v>445</v>
      </c>
      <c r="D7" s="29" t="str">
        <f>IF('Project Selection'!D7=0,"",'Project Selection'!D7)</f>
        <v>Spoilage reduction (Line 4)</v>
      </c>
      <c r="E7" s="30">
        <v>1</v>
      </c>
      <c r="F7" s="30">
        <v>9</v>
      </c>
      <c r="G7" s="30">
        <v>3</v>
      </c>
      <c r="H7" s="30">
        <v>3</v>
      </c>
      <c r="I7" s="30">
        <v>9</v>
      </c>
      <c r="J7" s="30">
        <v>1</v>
      </c>
      <c r="K7" s="30">
        <v>3</v>
      </c>
      <c r="L7" s="30">
        <v>9</v>
      </c>
      <c r="M7" s="30">
        <v>3</v>
      </c>
      <c r="N7" s="43">
        <f>IF((E6*E7)+(F6*F7)+(G6*G7)+(H6*H7)+(I6*I7)+(J6*J7)+(K6*K7)+(L6*L7)+(M6*M7)=0,"",(E6*E7)+(F6*F7)+(G6*G7)+(H6*H7)+(I6*I7)+(J6*J7)+(K6*K7)+(L6*L7)+(M6*M7))</f>
        <v>4.76</v>
      </c>
      <c r="O7" s="115" t="s">
        <v>0</v>
      </c>
    </row>
    <row r="8" spans="2:15" ht="18" customHeight="1" x14ac:dyDescent="0.25">
      <c r="B8" s="114">
        <v>2</v>
      </c>
      <c r="C8" s="42">
        <f>IF('Project Selection'!C8=0,"",'Project Selection'!C8)</f>
        <v>461</v>
      </c>
      <c r="D8" s="29" t="str">
        <f>IF('Project Selection'!D8=0,"",'Project Selection'!D8)</f>
        <v>Stretch film wrapping usage reduction</v>
      </c>
      <c r="E8" s="30">
        <v>3</v>
      </c>
      <c r="F8" s="30">
        <v>0</v>
      </c>
      <c r="G8" s="30">
        <v>1</v>
      </c>
      <c r="H8" s="30">
        <v>1</v>
      </c>
      <c r="I8" s="30">
        <v>1</v>
      </c>
      <c r="J8" s="30">
        <v>3</v>
      </c>
      <c r="K8" s="30">
        <v>1</v>
      </c>
      <c r="L8" s="30">
        <v>0</v>
      </c>
      <c r="M8" s="30">
        <v>0</v>
      </c>
      <c r="N8" s="43">
        <f>IF((E6*E8)+(F6*F8)+(G6*G8)+(H6*H8)+(I6*I8)+(J6*J8)+(K6*K8)+(L6*L8)+(M6*M8)=0,"",(E6*E8)+(F6*F8)+(G6*G8)+(H6*H8)+(I6*I8)+(J6*J8)+(K6*K8)+(L6*L8)+(M6*M8))</f>
        <v>1.32</v>
      </c>
      <c r="O8" s="115" t="s">
        <v>0</v>
      </c>
    </row>
    <row r="9" spans="2:15" ht="18" customHeight="1" x14ac:dyDescent="0.25">
      <c r="B9" s="114">
        <v>3</v>
      </c>
      <c r="C9" s="42">
        <f>IF('Project Selection'!C9=0,"",'Project Selection'!C9)</f>
        <v>414</v>
      </c>
      <c r="D9" s="29" t="str">
        <f>IF('Project Selection'!D9=0,"",'Project Selection'!D9)</f>
        <v>Energy consumption reduction</v>
      </c>
      <c r="E9" s="30">
        <v>3</v>
      </c>
      <c r="F9" s="30">
        <v>1</v>
      </c>
      <c r="G9" s="30">
        <v>1</v>
      </c>
      <c r="H9" s="30">
        <v>1</v>
      </c>
      <c r="I9" s="30">
        <v>3</v>
      </c>
      <c r="J9" s="30">
        <v>1</v>
      </c>
      <c r="K9" s="30">
        <v>0</v>
      </c>
      <c r="L9" s="30">
        <v>3</v>
      </c>
      <c r="M9" s="30">
        <v>0</v>
      </c>
      <c r="N9" s="43">
        <f>IF((E6*E9)+(F6*F9)+(G6*G9)+(H6*H9)+(I6*I9)+(J6*J9)+(K6*K9)+(L6*L9)+(M6*M9)=0,"",(E6*E9)+(F6*F9)+(G6*G9)+(H6*H9)+(I6*I9)+(J6*J9)+(K6*K9)+(L6*L9)+(M6*M9))</f>
        <v>1.6900000000000002</v>
      </c>
      <c r="O9" s="115" t="s">
        <v>0</v>
      </c>
    </row>
    <row r="10" spans="2:15" ht="18" customHeight="1" x14ac:dyDescent="0.25">
      <c r="B10" s="114">
        <v>4</v>
      </c>
      <c r="C10" s="42">
        <f>IF('Project Selection'!C10=0,"",'Project Selection'!C10)</f>
        <v>557</v>
      </c>
      <c r="D10" s="29" t="str">
        <f>IF('Project Selection'!D10=0,"",'Project Selection'!D10)</f>
        <v>Packaging material usage reduction</v>
      </c>
      <c r="E10" s="30">
        <v>1</v>
      </c>
      <c r="F10" s="30">
        <v>3</v>
      </c>
      <c r="G10" s="30">
        <v>3</v>
      </c>
      <c r="H10" s="30">
        <v>1</v>
      </c>
      <c r="I10" s="30">
        <v>9</v>
      </c>
      <c r="J10" s="30">
        <v>1</v>
      </c>
      <c r="K10" s="30">
        <v>1</v>
      </c>
      <c r="L10" s="30">
        <v>9</v>
      </c>
      <c r="M10" s="30">
        <v>1</v>
      </c>
      <c r="N10" s="43">
        <f>IF((E6*E10)+(F6*F10)+(G6*G10)+(H6*H10)+(I6*I10)+(J6*J10)+(K6*K10)+(L6*L10)+(M6*M10)=0,"",(E6*E10)+(F6*F10)+(G6*G10)+(H6*H10)+(I6*I10)+(J6*J10)+(K6*K10)+(L6*L10)+(M6*M10))</f>
        <v>2.9799999999999995</v>
      </c>
      <c r="O10" s="115" t="s">
        <v>0</v>
      </c>
    </row>
    <row r="11" spans="2:15" ht="18" customHeight="1" x14ac:dyDescent="0.25">
      <c r="B11" s="114">
        <v>5</v>
      </c>
      <c r="C11" s="42">
        <f>IF('Project Selection'!C11=0,"",'Project Selection'!C11)</f>
        <v>213</v>
      </c>
      <c r="D11" s="29" t="str">
        <f>IF('Project Selection'!D11=0,"",'Project Selection'!D11)</f>
        <v>Coolant usage reduction</v>
      </c>
      <c r="E11" s="30">
        <v>3</v>
      </c>
      <c r="F11" s="30">
        <v>3</v>
      </c>
      <c r="G11" s="30">
        <v>1</v>
      </c>
      <c r="H11" s="30">
        <v>3</v>
      </c>
      <c r="I11" s="30">
        <v>1</v>
      </c>
      <c r="J11" s="30">
        <v>1</v>
      </c>
      <c r="K11" s="30">
        <v>1</v>
      </c>
      <c r="L11" s="30">
        <v>0</v>
      </c>
      <c r="M11" s="30">
        <v>0</v>
      </c>
      <c r="N11" s="43">
        <f>IF((E6*E11)+(F6*F11)+(G6*G11)+(H6*H11)+(I6*I11)+(J6*J11)+(K6*K11)+(L6*L11)+(M6*M11)=0,"",(E6*E11)+(F6*F11)+(G6*G11)+(H6*H11)+(I6*I11)+(J6*J11)+(K6*K11)+(L6*L11)+(M6*M11))</f>
        <v>2.0600000000000005</v>
      </c>
      <c r="O11" s="115" t="s">
        <v>0</v>
      </c>
    </row>
    <row r="12" spans="2:15" ht="18" customHeight="1" x14ac:dyDescent="0.25">
      <c r="B12" s="114">
        <v>6</v>
      </c>
      <c r="C12" s="42">
        <f>IF('Project Selection'!C12=0,"",'Project Selection'!C12)</f>
        <v>432</v>
      </c>
      <c r="D12" s="29" t="str">
        <f>IF('Project Selection'!D12=0,"",'Project Selection'!D12)</f>
        <v>5S implementation in workshop area</v>
      </c>
      <c r="E12" s="30">
        <v>3</v>
      </c>
      <c r="F12" s="30">
        <v>3</v>
      </c>
      <c r="G12" s="30">
        <v>3</v>
      </c>
      <c r="H12" s="30">
        <v>1</v>
      </c>
      <c r="I12" s="30">
        <v>9</v>
      </c>
      <c r="J12" s="30">
        <v>1</v>
      </c>
      <c r="K12" s="30">
        <v>0</v>
      </c>
      <c r="L12" s="30">
        <v>9</v>
      </c>
      <c r="M12" s="30">
        <v>3</v>
      </c>
      <c r="N12" s="43">
        <f>IF((E6*E12)+(F6*F12)+(G6*G12)+(H6*H12)+(I6*I12)+(J6*J12)+(K6*K12)+(L6*L12)+(M6*M12)=0,"",(E6*E12)+(F6*F12)+(G6*G12)+(H6*H12)+(I6*I12)+(J6*J12)+(K6*K12)+(L6*L12)+(M6*M12))</f>
        <v>3.3800000000000003</v>
      </c>
      <c r="O12" s="115" t="s">
        <v>0</v>
      </c>
    </row>
    <row r="13" spans="2:15" ht="18" customHeight="1" x14ac:dyDescent="0.25">
      <c r="B13" s="114">
        <v>7</v>
      </c>
      <c r="C13" s="42">
        <f>IF('Project Selection'!C13=0,"",'Project Selection'!C13)</f>
        <v>591</v>
      </c>
      <c r="D13" s="29" t="str">
        <f>IF('Project Selection'!D13=0,"",'Project Selection'!D13)</f>
        <v>Changeover time reduction (Line 4)</v>
      </c>
      <c r="E13" s="30">
        <v>3</v>
      </c>
      <c r="F13" s="30">
        <v>3</v>
      </c>
      <c r="G13" s="30">
        <v>0</v>
      </c>
      <c r="H13" s="30">
        <v>1</v>
      </c>
      <c r="I13" s="30">
        <v>9</v>
      </c>
      <c r="J13" s="30">
        <v>3</v>
      </c>
      <c r="K13" s="30">
        <v>1</v>
      </c>
      <c r="L13" s="30">
        <v>3</v>
      </c>
      <c r="M13" s="30">
        <v>0</v>
      </c>
      <c r="N13" s="43">
        <f>IF((E6*E13)+(F6*F13)+(G6*G13)+(H6*H13)+(I6*I13)+(J6*J13)+(K6*K13)+(L6*L13)+(M6*M13)=0,"",(E6*E13)+(F6*F13)+(G6*G13)+(H6*H13)+(I6*I13)+(J6*J13)+(K6*K13)+(L6*L13)+(M6*M13))</f>
        <v>2.8600000000000003</v>
      </c>
      <c r="O13" s="115" t="s">
        <v>0</v>
      </c>
    </row>
    <row r="14" spans="2:15" ht="18" customHeight="1" x14ac:dyDescent="0.25">
      <c r="B14" s="114">
        <v>8</v>
      </c>
      <c r="C14" s="42">
        <f>IF('Project Selection'!C14=0,"",'Project Selection'!C14)</f>
        <v>474</v>
      </c>
      <c r="D14" s="29" t="str">
        <f>IF('Project Selection'!D14=0,"",'Project Selection'!D14)</f>
        <v>Paper and cartridge usage reduction</v>
      </c>
      <c r="E14" s="30">
        <v>1</v>
      </c>
      <c r="F14" s="30">
        <v>1</v>
      </c>
      <c r="G14" s="30">
        <v>0</v>
      </c>
      <c r="H14" s="30">
        <v>1</v>
      </c>
      <c r="I14" s="30">
        <v>1</v>
      </c>
      <c r="J14" s="30">
        <v>1</v>
      </c>
      <c r="K14" s="30">
        <v>1</v>
      </c>
      <c r="L14" s="30">
        <v>1</v>
      </c>
      <c r="M14" s="30">
        <v>9</v>
      </c>
      <c r="N14" s="43">
        <f>IF((E6*E14)+(F6*F14)+(G6*G14)+(H6*H14)+(I6*I14)+(J6*J14)+(K6*K14)+(L6*L14)+(M6*M14)=0,"",(E6*E14)+(F6*F14)+(G6*G14)+(H6*H14)+(I6*I14)+(J6*J14)+(K6*K14)+(L6*L14)+(M6*M14))</f>
        <v>0.96999999999999986</v>
      </c>
      <c r="O14" s="115" t="s">
        <v>0</v>
      </c>
    </row>
    <row r="15" spans="2:15" ht="18" customHeight="1" x14ac:dyDescent="0.25">
      <c r="B15" s="114">
        <v>9</v>
      </c>
      <c r="C15" s="42">
        <f>IF('Project Selection'!C15=0,"",'Project Selection'!C15)</f>
        <v>493</v>
      </c>
      <c r="D15" s="29" t="str">
        <f>IF('Project Selection'!D15=0,"",'Project Selection'!D15)</f>
        <v>Waste reduction (Line 6)</v>
      </c>
      <c r="E15" s="30">
        <v>3</v>
      </c>
      <c r="F15" s="30">
        <v>9</v>
      </c>
      <c r="G15" s="30">
        <v>3</v>
      </c>
      <c r="H15" s="30">
        <v>3</v>
      </c>
      <c r="I15" s="30">
        <v>9</v>
      </c>
      <c r="J15" s="30">
        <v>3</v>
      </c>
      <c r="K15" s="30">
        <v>1</v>
      </c>
      <c r="L15" s="30">
        <v>9</v>
      </c>
      <c r="M15" s="30">
        <v>3</v>
      </c>
      <c r="N15" s="43">
        <f>IF((E6*E15)+(F6*F15)+(G6*G15)+(H6*H15)+(I6*I15)+(J6*J15)+(K6*K15)+(L6*L15)+(M6*M15)=0,"",(E6*E15)+(F6*F15)+(G6*G15)+(H6*H15)+(I6*I15)+(J6*J15)+(K6*K15)+(L6*L15)+(M6*M15))</f>
        <v>5.32</v>
      </c>
      <c r="O15" s="115" t="s">
        <v>0</v>
      </c>
    </row>
    <row r="16" spans="2:15" ht="18" customHeight="1" x14ac:dyDescent="0.25">
      <c r="B16" s="114">
        <v>10</v>
      </c>
      <c r="C16" s="42" t="str">
        <f>IF('Project Selection'!C16=0,"",'Project Selection'!C16)</f>
        <v/>
      </c>
      <c r="D16" s="29" t="str">
        <f>IF('Project Selection'!D16=0,"",'Project Selection'!D16)</f>
        <v/>
      </c>
      <c r="E16" s="31"/>
      <c r="F16" s="30"/>
      <c r="G16" s="30"/>
      <c r="H16" s="30"/>
      <c r="I16" s="30"/>
      <c r="J16" s="30"/>
      <c r="K16" s="30"/>
      <c r="L16" s="30"/>
      <c r="M16" s="30"/>
      <c r="N16" s="43" t="str">
        <f>IF((E6*E16)+(F6*F16)+(G6*G16)+(H6*H16)+(I6*I16)+(J6*J16)+(K6*K16)+(L6*L16)+(M6*M16)=0,"",(E6*E16)+(F6*F16)+(G6*G16)+(H6*H16)+(I6*I16)+(J6*J16)+(K6*K16)+(L6*L16)+(M6*M16))</f>
        <v/>
      </c>
      <c r="O16" s="115" t="s">
        <v>0</v>
      </c>
    </row>
    <row r="17" spans="2:15" ht="18" customHeight="1" x14ac:dyDescent="0.25">
      <c r="B17" s="114">
        <v>11</v>
      </c>
      <c r="C17" s="42" t="str">
        <f>IF('Project Selection'!C17=0,"",'Project Selection'!C17)</f>
        <v/>
      </c>
      <c r="D17" s="29" t="str">
        <f>IF('Project Selection'!D17=0,"",'Project Selection'!D17)</f>
        <v/>
      </c>
      <c r="E17" s="31"/>
      <c r="F17" s="30"/>
      <c r="G17" s="30"/>
      <c r="H17" s="30"/>
      <c r="I17" s="30"/>
      <c r="J17" s="30"/>
      <c r="K17" s="30"/>
      <c r="L17" s="30"/>
      <c r="M17" s="30"/>
      <c r="N17" s="43" t="str">
        <f>IF((E6*E17)+(F6*F17)+(G6*G17)+(H6*H17)+(I6*I17)+(J6*J17)+(K6*K17)+(L6*L17)+(M6*M17)=0,"",(E6*E17)+(F6*F17)+(G6*G17)+(H6*H17)+(I6*I17)+(J6*J17)+(K6*K17)+(L6*L17)+(M6*M17))</f>
        <v/>
      </c>
      <c r="O17" s="115" t="s">
        <v>0</v>
      </c>
    </row>
    <row r="18" spans="2:15" ht="18" customHeight="1" x14ac:dyDescent="0.25">
      <c r="B18" s="114">
        <v>12</v>
      </c>
      <c r="C18" s="42" t="str">
        <f>IF('Project Selection'!C18=0,"",'Project Selection'!C18)</f>
        <v/>
      </c>
      <c r="D18" s="29" t="str">
        <f>IF('Project Selection'!D18=0,"",'Project Selection'!D18)</f>
        <v/>
      </c>
      <c r="E18" s="31"/>
      <c r="F18" s="30"/>
      <c r="G18" s="30"/>
      <c r="H18" s="30"/>
      <c r="I18" s="30"/>
      <c r="J18" s="30"/>
      <c r="K18" s="30"/>
      <c r="L18" s="30"/>
      <c r="M18" s="30"/>
      <c r="N18" s="43" t="str">
        <f>IF((E6*E18)+(F6*F18)+(G6*G18)+(H6*H18)+(I6*I18)+(J6*J18)+(K6*K18)+(L6*L18)+(M6*M18)=0,"",(E6*E18)+(F6*F18)+(G6*G18)+(H6*H18)+(I6*I18)+(J6*J18)+(K6*K18)+(L6*L18)+(M6*M18))</f>
        <v/>
      </c>
      <c r="O18" s="115" t="s">
        <v>0</v>
      </c>
    </row>
    <row r="19" spans="2:15" ht="18" customHeight="1" x14ac:dyDescent="0.25">
      <c r="B19" s="114">
        <v>13</v>
      </c>
      <c r="C19" s="42" t="str">
        <f>IF('Project Selection'!C19=0,"",'Project Selection'!C19)</f>
        <v/>
      </c>
      <c r="D19" s="29" t="str">
        <f>IF('Project Selection'!D19=0,"",'Project Selection'!D19)</f>
        <v/>
      </c>
      <c r="E19" s="31"/>
      <c r="F19" s="30"/>
      <c r="G19" s="30"/>
      <c r="H19" s="30"/>
      <c r="I19" s="30"/>
      <c r="J19" s="30"/>
      <c r="K19" s="30"/>
      <c r="L19" s="30"/>
      <c r="M19" s="30"/>
      <c r="N19" s="43" t="str">
        <f>IF((E6*E19)+(F6*F19)+(G6*G19)+(H6*H19)+(I6*I19)+(J6*J19)+(K6*K19)+(L6*L19)+(M6*M19)=0,"",(E6*E19)+(F6*F19)+(G6*G19)+(H6*H19)+(I6*I19)+(J6*J19)+(K6*K19)+(L6*L19)+(M6*M19))</f>
        <v/>
      </c>
      <c r="O19" s="115" t="s">
        <v>0</v>
      </c>
    </row>
    <row r="20" spans="2:15" ht="18" customHeight="1" x14ac:dyDescent="0.25">
      <c r="B20" s="114">
        <v>14</v>
      </c>
      <c r="C20" s="42" t="str">
        <f>IF('Project Selection'!C20=0,"",'Project Selection'!C20)</f>
        <v/>
      </c>
      <c r="D20" s="29" t="str">
        <f>IF('Project Selection'!D20=0,"",'Project Selection'!D20)</f>
        <v/>
      </c>
      <c r="E20" s="31"/>
      <c r="F20" s="30"/>
      <c r="G20" s="30"/>
      <c r="H20" s="30"/>
      <c r="I20" s="30"/>
      <c r="J20" s="30"/>
      <c r="K20" s="30"/>
      <c r="L20" s="30"/>
      <c r="M20" s="30"/>
      <c r="N20" s="43" t="str">
        <f>IF((E6*E20)+(F6*F20)+(G6*G20)+(H6*H20)+(I6*I20)+(J6*J20)+(K6*K20)+(L6*L20)+(M6*M20)=0,"",(E6*E20)+(F6*F20)+(G6*G20)+(H6*H20)+(I6*I20)+(J6*J20)+(K6*K20)+(L6*L20)+(M6*M20))</f>
        <v/>
      </c>
      <c r="O20" s="115" t="s">
        <v>0</v>
      </c>
    </row>
    <row r="21" spans="2:15" ht="18" customHeight="1" x14ac:dyDescent="0.25">
      <c r="B21" s="114">
        <v>15</v>
      </c>
      <c r="C21" s="42" t="str">
        <f>IF('Project Selection'!C21=0,"",'Project Selection'!C21)</f>
        <v/>
      </c>
      <c r="D21" s="29" t="str">
        <f>IF('Project Selection'!D21=0,"",'Project Selection'!D21)</f>
        <v/>
      </c>
      <c r="E21" s="31"/>
      <c r="F21" s="30"/>
      <c r="G21" s="30"/>
      <c r="H21" s="30"/>
      <c r="I21" s="30"/>
      <c r="J21" s="30"/>
      <c r="K21" s="30"/>
      <c r="L21" s="30"/>
      <c r="M21" s="30"/>
      <c r="N21" s="43" t="str">
        <f>IF((E6*E21)+(F6*F21)+(G6*G21)+(H6*H21)+(I6*I21)+(J6*J21)+(K6*K21)+(L6*L21)+(M6*M21)=0,"",(E6*E21)+(F6*F21)+(G6*G21)+(H6*H21)+(I6*I21)+(J6*J21)+(K6*K21)+(L6*L21)+(M6*M21))</f>
        <v/>
      </c>
      <c r="O21" s="115"/>
    </row>
    <row r="22" spans="2:15" ht="6" customHeight="1" x14ac:dyDescent="0.25">
      <c r="B22" s="114"/>
      <c r="C22" s="2"/>
      <c r="D22" s="3"/>
      <c r="E22" s="4"/>
      <c r="F22" s="44"/>
      <c r="G22" s="44"/>
      <c r="H22" s="44"/>
      <c r="I22" s="44"/>
      <c r="J22" s="44"/>
      <c r="K22" s="44"/>
      <c r="L22" s="5"/>
      <c r="M22" s="5"/>
      <c r="N22" s="3"/>
      <c r="O22" s="115" t="s">
        <v>0</v>
      </c>
    </row>
    <row r="23" spans="2:15" ht="15" customHeight="1" thickBot="1" x14ac:dyDescent="0.3">
      <c r="B23" s="11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117"/>
    </row>
    <row r="24" spans="2:15" ht="12" customHeight="1" thickTop="1" x14ac:dyDescent="0.25">
      <c r="B24" s="100"/>
      <c r="C24" s="101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</row>
    <row r="25" spans="2:15" s="1" customFormat="1" ht="12.65" customHeight="1" thickBot="1" x14ac:dyDescent="0.3">
      <c r="B25" s="104" t="s">
        <v>126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</row>
    <row r="26" spans="2:15" ht="12" customHeight="1" x14ac:dyDescent="0.25">
      <c r="B26" s="34"/>
    </row>
    <row r="27" spans="2:15" ht="12" customHeight="1" x14ac:dyDescent="0.3">
      <c r="B27" s="73" t="s">
        <v>41</v>
      </c>
      <c r="C27" s="74"/>
      <c r="D27" s="35"/>
    </row>
    <row r="28" spans="2:15" ht="12" customHeight="1" x14ac:dyDescent="0.3">
      <c r="B28" s="75" t="s">
        <v>59</v>
      </c>
      <c r="C28" s="74"/>
      <c r="D28" s="35"/>
    </row>
    <row r="29" spans="2:15" ht="12" customHeight="1" x14ac:dyDescent="0.3">
      <c r="B29" s="75" t="s">
        <v>60</v>
      </c>
      <c r="C29" s="74"/>
      <c r="D29" s="35"/>
    </row>
    <row r="30" spans="2:15" ht="12" customHeight="1" x14ac:dyDescent="0.3">
      <c r="B30" s="76" t="s">
        <v>28</v>
      </c>
      <c r="C30" s="74"/>
      <c r="D30" s="35"/>
    </row>
    <row r="31" spans="2:15" ht="12" customHeight="1" x14ac:dyDescent="0.25">
      <c r="B31" s="69" t="s">
        <v>119</v>
      </c>
      <c r="C31" s="74"/>
      <c r="D31" s="35"/>
    </row>
    <row r="32" spans="2:15" ht="12" customHeight="1" x14ac:dyDescent="0.3">
      <c r="B32" s="76"/>
      <c r="C32" s="74"/>
      <c r="D32" s="35"/>
    </row>
    <row r="33" spans="2:4" ht="12" customHeight="1" x14ac:dyDescent="0.25">
      <c r="B33" s="77" t="s">
        <v>58</v>
      </c>
      <c r="C33" s="74"/>
      <c r="D33" s="35"/>
    </row>
    <row r="34" spans="2:4" ht="12" customHeight="1" x14ac:dyDescent="0.25">
      <c r="B34" s="74" t="s">
        <v>29</v>
      </c>
      <c r="C34" s="74"/>
      <c r="D34" s="35"/>
    </row>
    <row r="35" spans="2:4" ht="12" customHeight="1" x14ac:dyDescent="0.25">
      <c r="B35" s="74"/>
      <c r="C35" s="74" t="s">
        <v>71</v>
      </c>
      <c r="D35" s="35"/>
    </row>
    <row r="36" spans="2:4" ht="12" customHeight="1" x14ac:dyDescent="0.25">
      <c r="B36" s="74"/>
      <c r="C36" s="74" t="s">
        <v>70</v>
      </c>
      <c r="D36" s="35"/>
    </row>
    <row r="37" spans="2:4" ht="12" customHeight="1" x14ac:dyDescent="0.25">
      <c r="B37" s="74"/>
      <c r="C37" s="74" t="s">
        <v>65</v>
      </c>
      <c r="D37" s="35"/>
    </row>
    <row r="38" spans="2:4" ht="12" customHeight="1" x14ac:dyDescent="0.25">
      <c r="B38" s="74"/>
      <c r="C38" s="74" t="s">
        <v>61</v>
      </c>
      <c r="D38" s="35"/>
    </row>
    <row r="39" spans="2:4" ht="12" customHeight="1" x14ac:dyDescent="0.25">
      <c r="B39" s="74" t="s">
        <v>50</v>
      </c>
      <c r="C39" s="74"/>
      <c r="D39" s="35"/>
    </row>
    <row r="40" spans="2:4" ht="12" customHeight="1" x14ac:dyDescent="0.25">
      <c r="B40" s="74"/>
      <c r="C40" s="74" t="s">
        <v>69</v>
      </c>
      <c r="D40" s="35"/>
    </row>
    <row r="41" spans="2:4" ht="12" customHeight="1" x14ac:dyDescent="0.25">
      <c r="B41" s="74"/>
      <c r="C41" s="74"/>
      <c r="D41" s="35" t="s">
        <v>72</v>
      </c>
    </row>
    <row r="42" spans="2:4" ht="12" customHeight="1" x14ac:dyDescent="0.25">
      <c r="B42" s="74"/>
      <c r="C42" s="74"/>
      <c r="D42" s="35" t="s">
        <v>70</v>
      </c>
    </row>
    <row r="43" spans="2:4" ht="12" customHeight="1" x14ac:dyDescent="0.25">
      <c r="B43" s="74"/>
      <c r="C43" s="74"/>
      <c r="D43" s="35" t="s">
        <v>65</v>
      </c>
    </row>
    <row r="44" spans="2:4" ht="12" customHeight="1" x14ac:dyDescent="0.25">
      <c r="B44" s="74"/>
      <c r="C44" s="74"/>
      <c r="D44" s="35" t="s">
        <v>30</v>
      </c>
    </row>
    <row r="45" spans="2:4" ht="12" customHeight="1" x14ac:dyDescent="0.25">
      <c r="B45" s="74"/>
      <c r="C45" s="74" t="s">
        <v>51</v>
      </c>
      <c r="D45" s="35"/>
    </row>
    <row r="46" spans="2:4" ht="12" customHeight="1" x14ac:dyDescent="0.25">
      <c r="B46" s="74"/>
      <c r="C46" s="74"/>
      <c r="D46" s="35" t="s">
        <v>73</v>
      </c>
    </row>
    <row r="47" spans="2:4" ht="12" customHeight="1" x14ac:dyDescent="0.25">
      <c r="B47" s="74"/>
      <c r="C47" s="74"/>
      <c r="D47" s="35" t="s">
        <v>70</v>
      </c>
    </row>
    <row r="48" spans="2:4" ht="12" customHeight="1" x14ac:dyDescent="0.25">
      <c r="B48" s="74"/>
      <c r="C48" s="74"/>
      <c r="D48" s="35" t="s">
        <v>65</v>
      </c>
    </row>
    <row r="49" spans="2:4" ht="12" customHeight="1" x14ac:dyDescent="0.25">
      <c r="B49" s="74"/>
      <c r="C49" s="74"/>
      <c r="D49" s="35" t="s">
        <v>62</v>
      </c>
    </row>
    <row r="50" spans="2:4" ht="12" customHeight="1" x14ac:dyDescent="0.25">
      <c r="B50" s="74"/>
      <c r="C50" s="74" t="s">
        <v>52</v>
      </c>
      <c r="D50" s="35"/>
    </row>
    <row r="51" spans="2:4" ht="12" customHeight="1" x14ac:dyDescent="0.25">
      <c r="B51" s="74"/>
      <c r="C51" s="74"/>
      <c r="D51" s="35" t="s">
        <v>74</v>
      </c>
    </row>
    <row r="52" spans="2:4" ht="12" customHeight="1" x14ac:dyDescent="0.25">
      <c r="B52" s="74"/>
      <c r="C52" s="74"/>
      <c r="D52" s="35" t="s">
        <v>70</v>
      </c>
    </row>
    <row r="53" spans="2:4" ht="12" customHeight="1" x14ac:dyDescent="0.25">
      <c r="B53" s="74"/>
      <c r="C53" s="74"/>
      <c r="D53" s="35" t="s">
        <v>65</v>
      </c>
    </row>
    <row r="54" spans="2:4" ht="12" customHeight="1" x14ac:dyDescent="0.25">
      <c r="B54" s="74"/>
      <c r="C54" s="74"/>
      <c r="D54" s="35" t="s">
        <v>31</v>
      </c>
    </row>
    <row r="55" spans="2:4" ht="12" customHeight="1" x14ac:dyDescent="0.25">
      <c r="B55" s="74" t="s">
        <v>63</v>
      </c>
      <c r="C55" s="74"/>
      <c r="D55" s="35"/>
    </row>
    <row r="56" spans="2:4" ht="12" customHeight="1" x14ac:dyDescent="0.25">
      <c r="B56" s="74"/>
      <c r="C56" s="74" t="s">
        <v>75</v>
      </c>
      <c r="D56" s="35"/>
    </row>
    <row r="57" spans="2:4" ht="12" customHeight="1" x14ac:dyDescent="0.25">
      <c r="B57" s="74"/>
      <c r="C57" s="74" t="s">
        <v>70</v>
      </c>
      <c r="D57" s="35"/>
    </row>
    <row r="58" spans="2:4" ht="12" customHeight="1" x14ac:dyDescent="0.25">
      <c r="B58" s="74"/>
      <c r="C58" s="74" t="s">
        <v>65</v>
      </c>
      <c r="D58" s="35"/>
    </row>
    <row r="59" spans="2:4" ht="12" customHeight="1" x14ac:dyDescent="0.25">
      <c r="B59" s="74"/>
      <c r="C59" s="74" t="s">
        <v>32</v>
      </c>
      <c r="D59" s="35"/>
    </row>
    <row r="60" spans="2:4" ht="12" customHeight="1" x14ac:dyDescent="0.25">
      <c r="B60" s="74" t="s">
        <v>64</v>
      </c>
      <c r="C60" s="74"/>
      <c r="D60" s="35"/>
    </row>
    <row r="61" spans="2:4" ht="12" customHeight="1" x14ac:dyDescent="0.25">
      <c r="B61" s="74"/>
      <c r="C61" s="74" t="s">
        <v>76</v>
      </c>
      <c r="D61" s="35"/>
    </row>
    <row r="62" spans="2:4" ht="12" customHeight="1" x14ac:dyDescent="0.25">
      <c r="B62" s="74"/>
      <c r="C62" s="74" t="s">
        <v>70</v>
      </c>
      <c r="D62" s="35"/>
    </row>
    <row r="63" spans="2:4" ht="12" customHeight="1" x14ac:dyDescent="0.25">
      <c r="B63" s="74"/>
      <c r="C63" s="74" t="s">
        <v>65</v>
      </c>
      <c r="D63" s="35"/>
    </row>
    <row r="64" spans="2:4" ht="12" customHeight="1" x14ac:dyDescent="0.25">
      <c r="B64" s="74"/>
      <c r="C64" s="74" t="s">
        <v>33</v>
      </c>
      <c r="D64" s="35"/>
    </row>
    <row r="65" spans="2:4" ht="12" customHeight="1" x14ac:dyDescent="0.25">
      <c r="B65" s="74" t="s">
        <v>53</v>
      </c>
      <c r="C65" s="74"/>
      <c r="D65" s="35"/>
    </row>
    <row r="66" spans="2:4" ht="12" customHeight="1" x14ac:dyDescent="0.25">
      <c r="B66" s="74"/>
      <c r="C66" s="74" t="s">
        <v>77</v>
      </c>
      <c r="D66" s="35"/>
    </row>
    <row r="67" spans="2:4" ht="12" customHeight="1" x14ac:dyDescent="0.25">
      <c r="B67" s="74"/>
      <c r="C67" s="74" t="s">
        <v>70</v>
      </c>
      <c r="D67" s="35"/>
    </row>
    <row r="68" spans="2:4" ht="12" customHeight="1" x14ac:dyDescent="0.25">
      <c r="B68" s="74"/>
      <c r="C68" s="74" t="s">
        <v>65</v>
      </c>
      <c r="D68" s="35"/>
    </row>
    <row r="69" spans="2:4" ht="12" customHeight="1" x14ac:dyDescent="0.25">
      <c r="B69" s="74"/>
      <c r="C69" s="74" t="s">
        <v>54</v>
      </c>
      <c r="D69" s="35"/>
    </row>
    <row r="70" spans="2:4" ht="12" customHeight="1" x14ac:dyDescent="0.25">
      <c r="B70" s="74" t="s">
        <v>116</v>
      </c>
      <c r="C70" s="74"/>
      <c r="D70" s="35"/>
    </row>
    <row r="71" spans="2:4" ht="12" customHeight="1" x14ac:dyDescent="0.25">
      <c r="B71" s="74"/>
      <c r="C71" s="74" t="s">
        <v>78</v>
      </c>
      <c r="D71" s="35"/>
    </row>
    <row r="72" spans="2:4" ht="12" customHeight="1" x14ac:dyDescent="0.25">
      <c r="B72" s="74"/>
      <c r="C72" s="74" t="s">
        <v>70</v>
      </c>
      <c r="D72" s="35"/>
    </row>
    <row r="73" spans="2:4" ht="12" customHeight="1" x14ac:dyDescent="0.25">
      <c r="B73" s="74"/>
      <c r="C73" s="74" t="s">
        <v>65</v>
      </c>
      <c r="D73" s="35"/>
    </row>
    <row r="74" spans="2:4" ht="12" customHeight="1" x14ac:dyDescent="0.25">
      <c r="B74" s="74"/>
      <c r="C74" s="74" t="s">
        <v>55</v>
      </c>
      <c r="D74" s="35"/>
    </row>
    <row r="75" spans="2:4" ht="12" customHeight="1" x14ac:dyDescent="0.25">
      <c r="B75" s="74" t="s">
        <v>56</v>
      </c>
      <c r="C75" s="74"/>
      <c r="D75" s="35"/>
    </row>
    <row r="76" spans="2:4" ht="12" customHeight="1" x14ac:dyDescent="0.25">
      <c r="B76" s="74"/>
      <c r="C76" s="74" t="s">
        <v>79</v>
      </c>
      <c r="D76" s="35"/>
    </row>
    <row r="77" spans="2:4" ht="12" customHeight="1" x14ac:dyDescent="0.25">
      <c r="B77" s="74"/>
      <c r="C77" s="74" t="s">
        <v>70</v>
      </c>
      <c r="D77" s="35"/>
    </row>
    <row r="78" spans="2:4" ht="12" customHeight="1" x14ac:dyDescent="0.25">
      <c r="B78" s="74"/>
      <c r="C78" s="74" t="s">
        <v>65</v>
      </c>
      <c r="D78" s="35"/>
    </row>
    <row r="79" spans="2:4" ht="12" customHeight="1" x14ac:dyDescent="0.25">
      <c r="B79" s="74"/>
      <c r="C79" s="74" t="s">
        <v>34</v>
      </c>
      <c r="D79" s="35"/>
    </row>
    <row r="80" spans="2:4" ht="12" customHeight="1" x14ac:dyDescent="0.25">
      <c r="B80" s="74" t="s">
        <v>57</v>
      </c>
      <c r="C80" s="74"/>
      <c r="D80" s="35"/>
    </row>
    <row r="81" spans="2:4" ht="12" customHeight="1" x14ac:dyDescent="0.25">
      <c r="B81" s="74"/>
      <c r="C81" s="74" t="s">
        <v>80</v>
      </c>
      <c r="D81" s="35"/>
    </row>
    <row r="82" spans="2:4" ht="12" customHeight="1" x14ac:dyDescent="0.25">
      <c r="B82" s="74"/>
      <c r="C82" s="74" t="s">
        <v>70</v>
      </c>
      <c r="D82" s="35"/>
    </row>
    <row r="83" spans="2:4" ht="12" customHeight="1" x14ac:dyDescent="0.25">
      <c r="B83" s="74"/>
      <c r="C83" s="74" t="s">
        <v>65</v>
      </c>
      <c r="D83" s="35"/>
    </row>
    <row r="84" spans="2:4" ht="12" customHeight="1" x14ac:dyDescent="0.25">
      <c r="B84" s="74"/>
      <c r="C84" s="74" t="s">
        <v>66</v>
      </c>
      <c r="D84" s="35"/>
    </row>
    <row r="85" spans="2:4" x14ac:dyDescent="0.25">
      <c r="B85" s="74" t="s">
        <v>67</v>
      </c>
      <c r="C85" s="74"/>
      <c r="D85" s="35"/>
    </row>
    <row r="86" spans="2:4" x14ac:dyDescent="0.25">
      <c r="B86" s="74"/>
      <c r="C86" s="74" t="s">
        <v>81</v>
      </c>
      <c r="D86" s="35"/>
    </row>
    <row r="87" spans="2:4" x14ac:dyDescent="0.25">
      <c r="B87" s="74"/>
      <c r="C87" s="74" t="s">
        <v>70</v>
      </c>
      <c r="D87" s="35"/>
    </row>
    <row r="88" spans="2:4" x14ac:dyDescent="0.25">
      <c r="B88" s="74"/>
      <c r="C88" s="74" t="s">
        <v>65</v>
      </c>
      <c r="D88" s="35"/>
    </row>
    <row r="89" spans="2:4" x14ac:dyDescent="0.25">
      <c r="B89" s="74"/>
      <c r="C89" s="74" t="s">
        <v>68</v>
      </c>
      <c r="D89" s="35"/>
    </row>
  </sheetData>
  <dataConsolidate/>
  <mergeCells count="3">
    <mergeCell ref="B25:O25"/>
    <mergeCell ref="D2:L2"/>
    <mergeCell ref="B2:C2"/>
  </mergeCells>
  <conditionalFormatting sqref="N6 M6:M22">
    <cfRule type="cellIs" dxfId="13" priority="9" operator="equal">
      <formula>"Quick wins"</formula>
    </cfRule>
    <cfRule type="cellIs" dxfId="12" priority="10" operator="equal">
      <formula>"Kaizen"</formula>
    </cfRule>
    <cfRule type="cellIs" dxfId="11" priority="11" operator="equal">
      <formula>"Lean"</formula>
    </cfRule>
    <cfRule type="cellIs" dxfId="10" priority="12" operator="equal">
      <formula>"Six Sigma"</formula>
    </cfRule>
  </conditionalFormatting>
  <conditionalFormatting sqref="N6:N22">
    <cfRule type="cellIs" dxfId="9" priority="14" stopIfTrue="1" operator="equal">
      <formula>"Business"</formula>
    </cfRule>
    <cfRule type="cellIs" dxfId="8" priority="15" stopIfTrue="1" operator="equal">
      <formula>"Operation"</formula>
    </cfRule>
    <cfRule type="cellIs" dxfId="7" priority="16" stopIfTrue="1" operator="equal">
      <formula>"Process"</formula>
    </cfRule>
  </conditionalFormatting>
  <printOptions horizontalCentered="1" verticalCentered="1"/>
  <pageMargins left="0.1" right="0.1" top="0.1" bottom="0.1" header="0.1" footer="0.1"/>
  <pageSetup scale="85" orientation="landscape" horizontalDpi="4294967293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B1:K37"/>
  <sheetViews>
    <sheetView showGridLines="0" tabSelected="1" topLeftCell="A18" zoomScaleNormal="100" workbookViewId="0">
      <selection activeCell="B2" sqref="B2:K25"/>
    </sheetView>
  </sheetViews>
  <sheetFormatPr defaultColWidth="8.81640625" defaultRowHeight="10.5" x14ac:dyDescent="0.25"/>
  <cols>
    <col min="1" max="1" width="1.7265625" style="28" customWidth="1"/>
    <col min="2" max="2" width="2.7265625" style="28" customWidth="1"/>
    <col min="3" max="3" width="4.7265625" style="28" customWidth="1"/>
    <col min="4" max="4" width="30.7265625" style="28" customWidth="1"/>
    <col min="5" max="9" width="18.7265625" style="28" customWidth="1"/>
    <col min="10" max="10" width="10.7265625" style="28" customWidth="1"/>
    <col min="11" max="12" width="2.7265625" style="28" customWidth="1"/>
    <col min="13" max="16384" width="8.81640625" style="28"/>
  </cols>
  <sheetData>
    <row r="1" spans="2:11" ht="3" customHeight="1" thickBot="1" x14ac:dyDescent="0.3"/>
    <row r="2" spans="2:11" ht="26.5" thickBot="1" x14ac:dyDescent="0.3">
      <c r="B2" s="83" t="e" vm="1">
        <v>#VALUE!</v>
      </c>
      <c r="C2" s="84"/>
      <c r="D2" s="85" t="s">
        <v>130</v>
      </c>
      <c r="E2" s="86"/>
      <c r="F2" s="86"/>
      <c r="G2" s="86"/>
      <c r="H2" s="87"/>
      <c r="I2" s="88"/>
      <c r="J2" s="89" t="str">
        <f>'Project Selection'!H2</f>
        <v>2018-2019</v>
      </c>
      <c r="K2" s="90"/>
    </row>
    <row r="3" spans="2:11" ht="12" customHeight="1" x14ac:dyDescent="0.25">
      <c r="B3" s="91"/>
      <c r="C3" s="92"/>
      <c r="D3" s="92"/>
      <c r="E3" s="92"/>
      <c r="F3" s="92"/>
      <c r="G3" s="92"/>
      <c r="H3" s="92"/>
      <c r="I3" s="92"/>
      <c r="J3" s="93"/>
      <c r="K3" s="94"/>
    </row>
    <row r="4" spans="2:11" ht="12" customHeight="1" thickBot="1" x14ac:dyDescent="0.3">
      <c r="B4" s="95"/>
      <c r="C4" s="51"/>
      <c r="D4" s="52"/>
      <c r="E4" s="52" t="s">
        <v>39</v>
      </c>
      <c r="F4" s="52" t="s">
        <v>38</v>
      </c>
      <c r="G4" s="52" t="s">
        <v>44</v>
      </c>
      <c r="H4" s="52" t="s">
        <v>47</v>
      </c>
      <c r="I4" s="52"/>
      <c r="J4" s="96" t="s">
        <v>125</v>
      </c>
      <c r="K4" s="97"/>
    </row>
    <row r="5" spans="2:11" ht="15" customHeight="1" x14ac:dyDescent="0.25">
      <c r="B5" s="61"/>
      <c r="C5" s="62" t="s">
        <v>3</v>
      </c>
      <c r="D5" s="63" t="s">
        <v>1</v>
      </c>
      <c r="E5" s="98" t="s">
        <v>36</v>
      </c>
      <c r="F5" s="98" t="s">
        <v>37</v>
      </c>
      <c r="G5" s="98" t="s">
        <v>35</v>
      </c>
      <c r="H5" s="98" t="s">
        <v>46</v>
      </c>
      <c r="I5" s="99" t="s">
        <v>118</v>
      </c>
      <c r="J5" s="64" t="s">
        <v>6</v>
      </c>
      <c r="K5" s="58"/>
    </row>
    <row r="6" spans="2:11" ht="6" customHeight="1" x14ac:dyDescent="0.25">
      <c r="B6" s="67"/>
      <c r="C6" s="53"/>
      <c r="D6" s="54"/>
      <c r="E6" s="55"/>
      <c r="F6" s="55"/>
      <c r="G6" s="55"/>
      <c r="H6" s="55"/>
      <c r="I6" s="55"/>
      <c r="J6" s="55"/>
      <c r="K6" s="59"/>
    </row>
    <row r="7" spans="2:11" ht="18" customHeight="1" x14ac:dyDescent="0.25">
      <c r="B7" s="67">
        <v>1</v>
      </c>
      <c r="C7" s="42">
        <f>IF('Project Selection'!C7=0,"",'Project Selection'!C7)</f>
        <v>445</v>
      </c>
      <c r="D7" s="29" t="str">
        <f>IF('Project Selection'!D7=0,"",'Project Selection'!D7)</f>
        <v>Spoilage reduction (Line 4)</v>
      </c>
      <c r="E7" s="47">
        <v>0.55000000000000004</v>
      </c>
      <c r="F7" s="47">
        <v>0.6</v>
      </c>
      <c r="G7" s="48">
        <v>14000</v>
      </c>
      <c r="H7" s="48">
        <v>320000</v>
      </c>
      <c r="I7" s="49"/>
      <c r="J7" s="43">
        <f>IF(ISERROR((H7*E7)/(G7*F7)),"",(H7*E7)/(G7*F7))</f>
        <v>20.952380952380953</v>
      </c>
      <c r="K7" s="59" t="s">
        <v>0</v>
      </c>
    </row>
    <row r="8" spans="2:11" ht="18" customHeight="1" x14ac:dyDescent="0.25">
      <c r="B8" s="67">
        <v>2</v>
      </c>
      <c r="C8" s="42">
        <f>IF('Project Selection'!C8=0,"",'Project Selection'!C8)</f>
        <v>461</v>
      </c>
      <c r="D8" s="29" t="str">
        <f>IF('Project Selection'!D8=0,"",'Project Selection'!D8)</f>
        <v>Stretch film wrapping usage reduction</v>
      </c>
      <c r="E8" s="47">
        <v>0.75</v>
      </c>
      <c r="F8" s="47">
        <v>0.5</v>
      </c>
      <c r="G8" s="48">
        <v>1100</v>
      </c>
      <c r="H8" s="48">
        <v>11900</v>
      </c>
      <c r="I8" s="49"/>
      <c r="J8" s="43">
        <f t="shared" ref="J8:J21" si="0">IF(ISERROR((H8*E8)/(G8*F8)),"",(H8*E8)/(G8*F8))</f>
        <v>16.227272727272727</v>
      </c>
      <c r="K8" s="59" t="s">
        <v>0</v>
      </c>
    </row>
    <row r="9" spans="2:11" ht="18" customHeight="1" x14ac:dyDescent="0.25">
      <c r="B9" s="67">
        <v>3</v>
      </c>
      <c r="C9" s="42">
        <f>IF('Project Selection'!C9=0,"",'Project Selection'!C9)</f>
        <v>414</v>
      </c>
      <c r="D9" s="29" t="str">
        <f>IF('Project Selection'!D9=0,"",'Project Selection'!D9)</f>
        <v>Energy consumption reduction</v>
      </c>
      <c r="E9" s="47">
        <v>0.5</v>
      </c>
      <c r="F9" s="47">
        <v>1</v>
      </c>
      <c r="G9" s="48">
        <v>4200</v>
      </c>
      <c r="H9" s="48">
        <v>32775</v>
      </c>
      <c r="I9" s="49"/>
      <c r="J9" s="43">
        <f t="shared" si="0"/>
        <v>3.9017857142857144</v>
      </c>
      <c r="K9" s="59" t="s">
        <v>0</v>
      </c>
    </row>
    <row r="10" spans="2:11" ht="18" customHeight="1" x14ac:dyDescent="0.25">
      <c r="B10" s="67">
        <v>4</v>
      </c>
      <c r="C10" s="42">
        <f>IF('Project Selection'!C10=0,"",'Project Selection'!C10)</f>
        <v>557</v>
      </c>
      <c r="D10" s="29" t="str">
        <f>IF('Project Selection'!D10=0,"",'Project Selection'!D10)</f>
        <v>Packaging material usage reduction</v>
      </c>
      <c r="E10" s="47">
        <v>0.66</v>
      </c>
      <c r="F10" s="47">
        <v>1.2</v>
      </c>
      <c r="G10" s="48">
        <v>29300</v>
      </c>
      <c r="H10" s="48">
        <v>205000</v>
      </c>
      <c r="I10" s="49"/>
      <c r="J10" s="43">
        <f t="shared" si="0"/>
        <v>3.8481228668941978</v>
      </c>
      <c r="K10" s="59" t="s">
        <v>0</v>
      </c>
    </row>
    <row r="11" spans="2:11" ht="18" customHeight="1" x14ac:dyDescent="0.25">
      <c r="B11" s="67">
        <v>5</v>
      </c>
      <c r="C11" s="42">
        <f>IF('Project Selection'!C11=0,"",'Project Selection'!C11)</f>
        <v>213</v>
      </c>
      <c r="D11" s="29" t="str">
        <f>IF('Project Selection'!D11=0,"",'Project Selection'!D11)</f>
        <v>Coolant usage reduction</v>
      </c>
      <c r="E11" s="47">
        <v>0.4</v>
      </c>
      <c r="F11" s="47">
        <v>1.5</v>
      </c>
      <c r="G11" s="48">
        <v>11900</v>
      </c>
      <c r="H11" s="48">
        <v>112200</v>
      </c>
      <c r="I11" s="49"/>
      <c r="J11" s="43">
        <f t="shared" si="0"/>
        <v>2.5142857142857142</v>
      </c>
      <c r="K11" s="59" t="s">
        <v>0</v>
      </c>
    </row>
    <row r="12" spans="2:11" ht="18" customHeight="1" x14ac:dyDescent="0.25">
      <c r="B12" s="67">
        <v>6</v>
      </c>
      <c r="C12" s="42">
        <f>IF('Project Selection'!C12=0,"",'Project Selection'!C12)</f>
        <v>432</v>
      </c>
      <c r="D12" s="29" t="str">
        <f>IF('Project Selection'!D12=0,"",'Project Selection'!D12)</f>
        <v>5S implementation in workshop area</v>
      </c>
      <c r="E12" s="47">
        <v>0.8</v>
      </c>
      <c r="F12" s="47">
        <v>0.5</v>
      </c>
      <c r="G12" s="48">
        <v>14000</v>
      </c>
      <c r="H12" s="48">
        <v>52000</v>
      </c>
      <c r="I12" s="49"/>
      <c r="J12" s="43">
        <f t="shared" si="0"/>
        <v>5.9428571428571431</v>
      </c>
      <c r="K12" s="59" t="s">
        <v>0</v>
      </c>
    </row>
    <row r="13" spans="2:11" ht="18" customHeight="1" x14ac:dyDescent="0.25">
      <c r="B13" s="67">
        <v>7</v>
      </c>
      <c r="C13" s="42">
        <f>IF('Project Selection'!C13=0,"",'Project Selection'!C13)</f>
        <v>591</v>
      </c>
      <c r="D13" s="29" t="str">
        <f>IF('Project Selection'!D13=0,"",'Project Selection'!D13)</f>
        <v>Changeover time reduction (Line 4)</v>
      </c>
      <c r="E13" s="47">
        <v>0.9</v>
      </c>
      <c r="F13" s="47">
        <v>1</v>
      </c>
      <c r="G13" s="48">
        <v>17500</v>
      </c>
      <c r="H13" s="48">
        <v>274000</v>
      </c>
      <c r="I13" s="49"/>
      <c r="J13" s="43">
        <f t="shared" si="0"/>
        <v>14.091428571428571</v>
      </c>
      <c r="K13" s="59" t="s">
        <v>0</v>
      </c>
    </row>
    <row r="14" spans="2:11" ht="18" customHeight="1" x14ac:dyDescent="0.25">
      <c r="B14" s="67">
        <v>8</v>
      </c>
      <c r="C14" s="42">
        <f>IF('Project Selection'!C14=0,"",'Project Selection'!C14)</f>
        <v>474</v>
      </c>
      <c r="D14" s="29" t="str">
        <f>IF('Project Selection'!D14=0,"",'Project Selection'!D14)</f>
        <v>Paper and cartridge usage reduction</v>
      </c>
      <c r="E14" s="47">
        <v>0.8</v>
      </c>
      <c r="F14" s="47">
        <v>0.75</v>
      </c>
      <c r="G14" s="48">
        <v>4500</v>
      </c>
      <c r="H14" s="48">
        <v>20000</v>
      </c>
      <c r="I14" s="49"/>
      <c r="J14" s="43">
        <f t="shared" si="0"/>
        <v>4.7407407407407405</v>
      </c>
      <c r="K14" s="59" t="s">
        <v>0</v>
      </c>
    </row>
    <row r="15" spans="2:11" ht="18" customHeight="1" x14ac:dyDescent="0.25">
      <c r="B15" s="67">
        <v>9</v>
      </c>
      <c r="C15" s="42">
        <f>IF('Project Selection'!C15=0,"",'Project Selection'!C15)</f>
        <v>493</v>
      </c>
      <c r="D15" s="29" t="str">
        <f>IF('Project Selection'!D15=0,"",'Project Selection'!D15)</f>
        <v>Waste reduction (Line 6)</v>
      </c>
      <c r="E15" s="47">
        <v>0.63</v>
      </c>
      <c r="F15" s="47">
        <v>0.8</v>
      </c>
      <c r="G15" s="48">
        <v>7900</v>
      </c>
      <c r="H15" s="48">
        <v>144000</v>
      </c>
      <c r="I15" s="49"/>
      <c r="J15" s="43">
        <f t="shared" si="0"/>
        <v>14.354430379746836</v>
      </c>
      <c r="K15" s="59" t="s">
        <v>0</v>
      </c>
    </row>
    <row r="16" spans="2:11" ht="18" customHeight="1" x14ac:dyDescent="0.25">
      <c r="B16" s="67">
        <v>10</v>
      </c>
      <c r="C16" s="42" t="str">
        <f>IF('Project Selection'!C16=0,"",'Project Selection'!C16)</f>
        <v/>
      </c>
      <c r="D16" s="29" t="str">
        <f>IF('Project Selection'!D16=0,"",'Project Selection'!D16)</f>
        <v/>
      </c>
      <c r="E16" s="50"/>
      <c r="F16" s="47"/>
      <c r="G16" s="48"/>
      <c r="H16" s="48"/>
      <c r="I16" s="49"/>
      <c r="J16" s="43" t="str">
        <f t="shared" si="0"/>
        <v/>
      </c>
      <c r="K16" s="59" t="s">
        <v>0</v>
      </c>
    </row>
    <row r="17" spans="2:11" ht="18" customHeight="1" x14ac:dyDescent="0.25">
      <c r="B17" s="67">
        <v>11</v>
      </c>
      <c r="C17" s="42" t="str">
        <f>IF('Project Selection'!C17=0,"",'Project Selection'!C17)</f>
        <v/>
      </c>
      <c r="D17" s="29" t="str">
        <f>IF('Project Selection'!D17=0,"",'Project Selection'!D17)</f>
        <v/>
      </c>
      <c r="E17" s="50"/>
      <c r="F17" s="47"/>
      <c r="G17" s="48"/>
      <c r="H17" s="48"/>
      <c r="I17" s="49"/>
      <c r="J17" s="43" t="str">
        <f t="shared" si="0"/>
        <v/>
      </c>
      <c r="K17" s="59" t="s">
        <v>0</v>
      </c>
    </row>
    <row r="18" spans="2:11" ht="18" customHeight="1" x14ac:dyDescent="0.25">
      <c r="B18" s="67">
        <v>12</v>
      </c>
      <c r="C18" s="42" t="str">
        <f>IF('Project Selection'!C18=0,"",'Project Selection'!C18)</f>
        <v/>
      </c>
      <c r="D18" s="29" t="str">
        <f>IF('Project Selection'!D18=0,"",'Project Selection'!D18)</f>
        <v/>
      </c>
      <c r="E18" s="50"/>
      <c r="F18" s="47"/>
      <c r="G18" s="48"/>
      <c r="H18" s="48"/>
      <c r="I18" s="49"/>
      <c r="J18" s="43" t="str">
        <f t="shared" si="0"/>
        <v/>
      </c>
      <c r="K18" s="59" t="s">
        <v>0</v>
      </c>
    </row>
    <row r="19" spans="2:11" ht="18" customHeight="1" x14ac:dyDescent="0.25">
      <c r="B19" s="67">
        <v>13</v>
      </c>
      <c r="C19" s="42" t="str">
        <f>IF('Project Selection'!C19=0,"",'Project Selection'!C19)</f>
        <v/>
      </c>
      <c r="D19" s="29" t="str">
        <f>IF('Project Selection'!D19=0,"",'Project Selection'!D19)</f>
        <v/>
      </c>
      <c r="E19" s="50"/>
      <c r="F19" s="47"/>
      <c r="G19" s="48"/>
      <c r="H19" s="48"/>
      <c r="I19" s="49"/>
      <c r="J19" s="43" t="str">
        <f t="shared" si="0"/>
        <v/>
      </c>
      <c r="K19" s="59" t="s">
        <v>0</v>
      </c>
    </row>
    <row r="20" spans="2:11" ht="18" customHeight="1" x14ac:dyDescent="0.25">
      <c r="B20" s="67">
        <v>14</v>
      </c>
      <c r="C20" s="42" t="str">
        <f>IF('Project Selection'!C20=0,"",'Project Selection'!C20)</f>
        <v/>
      </c>
      <c r="D20" s="29" t="str">
        <f>IF('Project Selection'!D20=0,"",'Project Selection'!D20)</f>
        <v/>
      </c>
      <c r="E20" s="50"/>
      <c r="F20" s="47"/>
      <c r="G20" s="48"/>
      <c r="H20" s="48"/>
      <c r="I20" s="49"/>
      <c r="J20" s="43" t="str">
        <f t="shared" si="0"/>
        <v/>
      </c>
      <c r="K20" s="59" t="s">
        <v>0</v>
      </c>
    </row>
    <row r="21" spans="2:11" ht="18" customHeight="1" x14ac:dyDescent="0.25">
      <c r="B21" s="67">
        <v>15</v>
      </c>
      <c r="C21" s="42" t="str">
        <f>IF('Project Selection'!C21=0,"",'Project Selection'!C21)</f>
        <v/>
      </c>
      <c r="D21" s="29" t="str">
        <f>IF('Project Selection'!D21=0,"",'Project Selection'!D21)</f>
        <v/>
      </c>
      <c r="E21" s="50"/>
      <c r="F21" s="47"/>
      <c r="G21" s="48"/>
      <c r="H21" s="48"/>
      <c r="I21" s="49"/>
      <c r="J21" s="43" t="str">
        <f t="shared" si="0"/>
        <v/>
      </c>
      <c r="K21" s="59"/>
    </row>
    <row r="22" spans="2:11" ht="6" customHeight="1" x14ac:dyDescent="0.25">
      <c r="B22" s="67"/>
      <c r="C22" s="53"/>
      <c r="D22" s="54"/>
      <c r="E22" s="56"/>
      <c r="F22" s="57"/>
      <c r="G22" s="57"/>
      <c r="H22" s="57"/>
      <c r="I22" s="57"/>
      <c r="J22" s="54"/>
      <c r="K22" s="59" t="s">
        <v>0</v>
      </c>
    </row>
    <row r="23" spans="2:11" ht="15" customHeight="1" thickBot="1" x14ac:dyDescent="0.3">
      <c r="B23" s="65"/>
      <c r="C23" s="66"/>
      <c r="D23" s="66"/>
      <c r="E23" s="66"/>
      <c r="F23" s="66"/>
      <c r="G23" s="66"/>
      <c r="H23" s="66"/>
      <c r="I23" s="66"/>
      <c r="J23" s="66"/>
      <c r="K23" s="60"/>
    </row>
    <row r="24" spans="2:11" ht="12" customHeight="1" x14ac:dyDescent="0.25">
      <c r="B24" s="100"/>
      <c r="C24" s="101"/>
      <c r="D24" s="102"/>
      <c r="E24" s="102"/>
      <c r="F24" s="102"/>
      <c r="G24" s="102"/>
      <c r="H24" s="102"/>
      <c r="I24" s="102"/>
      <c r="J24" s="102"/>
      <c r="K24" s="103"/>
    </row>
    <row r="25" spans="2:11" ht="12" customHeight="1" thickBot="1" x14ac:dyDescent="0.3">
      <c r="B25" s="104" t="s">
        <v>126</v>
      </c>
      <c r="C25" s="105"/>
      <c r="D25" s="105"/>
      <c r="E25" s="105"/>
      <c r="F25" s="105"/>
      <c r="G25" s="105"/>
      <c r="H25" s="105"/>
      <c r="I25" s="105"/>
      <c r="J25" s="105"/>
      <c r="K25" s="106"/>
    </row>
    <row r="26" spans="2:11" ht="12" customHeight="1" x14ac:dyDescent="0.25">
      <c r="B26" s="32"/>
      <c r="C26" s="32"/>
      <c r="D26" s="33"/>
      <c r="E26" s="33"/>
      <c r="F26" s="33"/>
      <c r="G26" s="33"/>
      <c r="H26" s="33"/>
      <c r="I26" s="33"/>
      <c r="J26" s="33"/>
      <c r="K26" s="32"/>
    </row>
    <row r="27" spans="2:11" ht="12" customHeight="1" x14ac:dyDescent="0.3">
      <c r="B27" s="73" t="s">
        <v>41</v>
      </c>
      <c r="C27" s="78"/>
      <c r="D27" s="78"/>
      <c r="E27" s="78"/>
      <c r="F27" s="32"/>
      <c r="G27" s="32"/>
      <c r="H27" s="32"/>
      <c r="I27" s="32"/>
      <c r="J27" s="32"/>
      <c r="K27" s="32"/>
    </row>
    <row r="28" spans="2:11" ht="12" customHeight="1" x14ac:dyDescent="0.3">
      <c r="B28" s="75" t="s">
        <v>42</v>
      </c>
      <c r="C28" s="78"/>
      <c r="D28" s="78"/>
      <c r="E28" s="78"/>
      <c r="F28" s="32"/>
      <c r="G28" s="32"/>
      <c r="H28" s="32"/>
      <c r="I28" s="32"/>
      <c r="J28" s="32"/>
      <c r="K28" s="32"/>
    </row>
    <row r="29" spans="2:11" ht="12" customHeight="1" x14ac:dyDescent="0.3">
      <c r="B29" s="75" t="s">
        <v>131</v>
      </c>
      <c r="C29" s="78"/>
      <c r="D29" s="78"/>
      <c r="E29" s="78"/>
      <c r="F29" s="32"/>
      <c r="G29" s="32"/>
      <c r="H29" s="32"/>
      <c r="I29" s="32"/>
      <c r="J29" s="32"/>
      <c r="K29" s="32"/>
    </row>
    <row r="30" spans="2:11" ht="12" customHeight="1" x14ac:dyDescent="0.3">
      <c r="B30" s="79" t="s">
        <v>43</v>
      </c>
      <c r="C30" s="75"/>
      <c r="D30" s="78"/>
      <c r="E30" s="78"/>
      <c r="F30" s="32"/>
      <c r="G30" s="32"/>
      <c r="H30" s="32"/>
      <c r="I30" s="32"/>
      <c r="J30" s="32"/>
      <c r="K30" s="32"/>
    </row>
    <row r="31" spans="2:11" ht="12" customHeight="1" x14ac:dyDescent="0.3">
      <c r="B31" s="69" t="s">
        <v>119</v>
      </c>
      <c r="C31" s="75"/>
      <c r="D31" s="78"/>
      <c r="E31" s="78"/>
      <c r="F31" s="32"/>
      <c r="G31" s="32"/>
      <c r="H31" s="32"/>
      <c r="I31" s="32"/>
      <c r="J31" s="32"/>
      <c r="K31" s="32"/>
    </row>
    <row r="32" spans="2:11" ht="12" customHeight="1" x14ac:dyDescent="0.25">
      <c r="B32" s="74"/>
      <c r="C32" s="74"/>
      <c r="D32" s="74"/>
      <c r="E32" s="74"/>
    </row>
    <row r="33" spans="2:5" x14ac:dyDescent="0.25">
      <c r="B33" s="77" t="s">
        <v>45</v>
      </c>
      <c r="C33" s="74"/>
      <c r="D33" s="74"/>
      <c r="E33" s="74"/>
    </row>
    <row r="34" spans="2:5" x14ac:dyDescent="0.25">
      <c r="B34" s="74" t="s">
        <v>121</v>
      </c>
      <c r="C34" s="74"/>
      <c r="D34" s="74"/>
      <c r="E34" s="74"/>
    </row>
    <row r="35" spans="2:5" x14ac:dyDescent="0.25">
      <c r="B35" s="74" t="s">
        <v>122</v>
      </c>
      <c r="C35" s="74"/>
      <c r="D35" s="74"/>
      <c r="E35" s="74"/>
    </row>
    <row r="36" spans="2:5" x14ac:dyDescent="0.25">
      <c r="B36" s="74" t="s">
        <v>123</v>
      </c>
      <c r="C36" s="74"/>
      <c r="D36" s="74"/>
      <c r="E36" s="74"/>
    </row>
    <row r="37" spans="2:5" x14ac:dyDescent="0.25">
      <c r="B37" s="74" t="s">
        <v>124</v>
      </c>
      <c r="C37" s="74"/>
      <c r="D37" s="74"/>
      <c r="E37" s="74"/>
    </row>
  </sheetData>
  <dataConsolidate/>
  <mergeCells count="3">
    <mergeCell ref="B25:K25"/>
    <mergeCell ref="D2:H2"/>
    <mergeCell ref="B2:C2"/>
  </mergeCells>
  <conditionalFormatting sqref="J6">
    <cfRule type="cellIs" dxfId="6" priority="1" operator="equal">
      <formula>"Quick wins"</formula>
    </cfRule>
    <cfRule type="cellIs" dxfId="5" priority="2" operator="equal">
      <formula>"Kaizen"</formula>
    </cfRule>
    <cfRule type="cellIs" dxfId="4" priority="3" operator="equal">
      <formula>"Lean"</formula>
    </cfRule>
    <cfRule type="cellIs" dxfId="3" priority="4" operator="equal">
      <formula>"Six Sigma"</formula>
    </cfRule>
  </conditionalFormatting>
  <conditionalFormatting sqref="J6:J22">
    <cfRule type="cellIs" dxfId="2" priority="5" stopIfTrue="1" operator="equal">
      <formula>"Business"</formula>
    </cfRule>
    <cfRule type="cellIs" dxfId="1" priority="6" stopIfTrue="1" operator="equal">
      <formula>"Operation"</formula>
    </cfRule>
    <cfRule type="cellIs" dxfId="0" priority="7" stopIfTrue="1" operator="equal">
      <formula>"Process"</formula>
    </cfRule>
  </conditionalFormatting>
  <printOptions horizontalCentered="1" verticalCentered="1"/>
  <pageMargins left="0.1" right="0.1" top="0.1" bottom="0.1" header="0.1" footer="0.1"/>
  <pageSetup scale="92" orientation="landscape" horizontalDpi="4294967293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 Selection</vt:lpstr>
      <vt:lpstr>Method 1 - PPM</vt:lpstr>
      <vt:lpstr>Method 2 - PPI</vt:lpstr>
      <vt:lpstr>'Method 1 - PPM'!Print_Area</vt:lpstr>
      <vt:lpstr>'Method 2 - PPI'!Print_Area</vt:lpstr>
      <vt:lpstr>'Project Selection'!Print_Area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2018-09-15T09:12:55Z</cp:lastPrinted>
  <dcterms:created xsi:type="dcterms:W3CDTF">1996-10-14T23:33:28Z</dcterms:created>
  <dcterms:modified xsi:type="dcterms:W3CDTF">2025-10-04T10:37:44Z</dcterms:modified>
</cp:coreProperties>
</file>