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LEAN TOOL\7QC Tools\Pareto Chart\"/>
    </mc:Choice>
  </mc:AlternateContent>
  <xr:revisionPtr revIDLastSave="0" documentId="13_ncr:1_{F0F3018C-58BD-4C51-8697-94B45AEC342A}" xr6:coauthVersionLast="47" xr6:coauthVersionMax="47" xr10:uidLastSave="{00000000-0000-0000-0000-000000000000}"/>
  <bookViews>
    <workbookView xWindow="-110" yWindow="-110" windowWidth="19420" windowHeight="10300" tabRatio="718" xr2:uid="{00000000-000D-0000-FFFF-FFFF00000000}"/>
  </bookViews>
  <sheets>
    <sheet name="Pareto Chart" sheetId="9" r:id="rId1"/>
    <sheet name="_data" sheetId="10" state="hidden" r:id="rId2"/>
    <sheet name="Guide" sheetId="7" r:id="rId3"/>
  </sheets>
  <externalReferences>
    <externalReference r:id="rId4"/>
  </externalReferences>
  <definedNames>
    <definedName name="Correlation_Options">'[1]Data Validation Sources'!$C$2:$C$6</definedName>
    <definedName name="_xlnm.Print_Area" localSheetId="2">Guide!$A$1:$F$18</definedName>
    <definedName name="_xlnm.Print_Area" localSheetId="0">'Pareto Chart'!$A$1:$Z$26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9" l="1"/>
  <c r="H16" i="9"/>
  <c r="I16" i="9"/>
  <c r="J16" i="9"/>
  <c r="K16" i="9"/>
  <c r="L16" i="9"/>
  <c r="M16" i="9"/>
  <c r="N6" i="9" l="1"/>
  <c r="N7" i="9"/>
  <c r="C4" i="10" s="1"/>
  <c r="N8" i="9"/>
  <c r="C5" i="10" s="1"/>
  <c r="N9" i="9"/>
  <c r="C6" i="10" s="1"/>
  <c r="N10" i="9"/>
  <c r="C7" i="10" s="1"/>
  <c r="N11" i="9"/>
  <c r="C8" i="10" s="1"/>
  <c r="N12" i="9"/>
  <c r="C9" i="10" s="1"/>
  <c r="N13" i="9"/>
  <c r="C10" i="10" s="1"/>
  <c r="N14" i="9"/>
  <c r="C11" i="10" s="1"/>
  <c r="N15" i="9"/>
  <c r="C12" i="10" s="1"/>
  <c r="B12" i="10"/>
  <c r="F12" i="10" s="1"/>
  <c r="B11" i="10"/>
  <c r="F11" i="10" s="1"/>
  <c r="B10" i="10"/>
  <c r="F10" i="10" s="1"/>
  <c r="B9" i="10"/>
  <c r="F9" i="10" s="1"/>
  <c r="B8" i="10"/>
  <c r="F8" i="10" s="1"/>
  <c r="B7" i="10"/>
  <c r="F7" i="10" s="1"/>
  <c r="B6" i="10"/>
  <c r="F6" i="10" s="1"/>
  <c r="B5" i="10"/>
  <c r="F5" i="10" s="1"/>
  <c r="B4" i="10"/>
  <c r="F4" i="10" s="1"/>
  <c r="B3" i="10"/>
  <c r="D14" i="9"/>
  <c r="D15" i="9" l="1"/>
  <c r="C3" i="10"/>
  <c r="D9" i="10" s="1"/>
  <c r="G9" i="10" s="1"/>
  <c r="D8" i="10" l="1"/>
  <c r="G8" i="10" s="1"/>
  <c r="D11" i="10"/>
  <c r="G11" i="10" s="1"/>
  <c r="D7" i="10"/>
  <c r="G7" i="10" s="1"/>
  <c r="D10" i="10"/>
  <c r="G10" i="10" s="1"/>
  <c r="D3" i="10"/>
  <c r="G3" i="10" s="1"/>
  <c r="D4" i="10"/>
  <c r="G4" i="10" s="1"/>
  <c r="D6" i="10"/>
  <c r="G6" i="10" s="1"/>
  <c r="D12" i="10"/>
  <c r="G12" i="10" s="1"/>
  <c r="D5" i="10"/>
  <c r="E5" i="10" s="1"/>
  <c r="E9" i="10"/>
  <c r="E11" i="10" l="1"/>
  <c r="E8" i="10"/>
  <c r="G5" i="10"/>
  <c r="G13" i="10" s="1"/>
  <c r="H7" i="10" s="1"/>
  <c r="E3" i="10"/>
  <c r="E4" i="10"/>
  <c r="F3" i="10" s="1"/>
  <c r="E10" i="10"/>
  <c r="E7" i="10"/>
  <c r="E6" i="10"/>
  <c r="E12" i="10"/>
  <c r="H4" i="10" l="1"/>
  <c r="H6" i="10"/>
  <c r="H12" i="10"/>
  <c r="H11" i="10"/>
  <c r="H3" i="10"/>
  <c r="I3" i="10" s="1"/>
  <c r="H9" i="10"/>
  <c r="H5" i="10"/>
  <c r="H10" i="10"/>
  <c r="H8" i="10"/>
  <c r="I4" i="10" l="1"/>
  <c r="I5" i="10" s="1"/>
  <c r="I6" i="10" s="1"/>
  <c r="I7" i="10" s="1"/>
  <c r="I8" i="10" s="1"/>
  <c r="I9" i="10" s="1"/>
  <c r="I10" i="10" s="1"/>
  <c r="I11" i="10" s="1"/>
  <c r="I12" i="1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<sst xmlns="http://schemas.openxmlformats.org/spreadsheetml/2006/main" count="53" uniqueCount="50">
  <si>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</si>
  <si>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</si>
  <si>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</si>
  <si>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</si>
  <si>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</si>
  <si>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</si>
  <si>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</si>
  <si>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</si>
  <si>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</si>
  <si>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</si>
  <si>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</si>
  <si>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PARETO CHART</t>
  </si>
  <si>
    <t>Category</t>
  </si>
  <si>
    <t>Total + fraction</t>
  </si>
  <si>
    <t>Ordered totals</t>
  </si>
  <si>
    <t>Order of event</t>
  </si>
  <si>
    <t>Trunc</t>
  </si>
  <si>
    <t>%</t>
  </si>
  <si>
    <t>Accumulated %</t>
  </si>
  <si>
    <t>Total categories</t>
  </si>
  <si>
    <t>Total frequencies</t>
  </si>
  <si>
    <t>DATE</t>
  </si>
  <si>
    <t>PROJECT</t>
  </si>
  <si>
    <t>PROCESS</t>
  </si>
  <si>
    <t>ANALYST</t>
  </si>
  <si>
    <t>FREQUENCIES</t>
  </si>
  <si>
    <t>CUMULATIVE FREQUENCIES</t>
  </si>
  <si>
    <t>CATEGORY</t>
  </si>
  <si>
    <t>CONCLUSIONS:</t>
  </si>
  <si>
    <t>Collect data using a printed form or a check sheet.</t>
  </si>
  <si>
    <t>Enter the Pareto items in the 'Category' column.</t>
  </si>
  <si>
    <t>Categories may include factors, causes, events, complaints, errors, defects, issues, etc.</t>
  </si>
  <si>
    <t>Review the resulting Pareto chart.</t>
  </si>
  <si>
    <t>If a Pareto pattern is present (few items account for about 80% of the impact), focus on those key causes.</t>
  </si>
  <si>
    <t>If no clear Pareto pattern is observed, consider collecting more data or using additional analysis tools.</t>
  </si>
  <si>
    <t>Note: There is a hidden worksheet that contains the calculations for generating the chart.</t>
  </si>
  <si>
    <t>Total</t>
  </si>
  <si>
    <t>FREQ.</t>
  </si>
  <si>
    <t>WEEKLY DATA</t>
  </si>
  <si>
    <t>This Pareto chart template is designed for recording daily data on a weekly basis. It's simple, easy to use, and allows you to enter up to 10 categories. If you need to display more categories, you may add additional rows to the worksheet. For more advanced Pareto analysis, consider using specialized tools or software.</t>
  </si>
  <si>
    <t>Record the frequencies for each category under the appropriate day of the week.</t>
  </si>
  <si>
    <t>SAT</t>
  </si>
  <si>
    <t>SUN</t>
  </si>
  <si>
    <t>MON</t>
  </si>
  <si>
    <t>TUE</t>
  </si>
  <si>
    <t>WED</t>
  </si>
  <si>
    <t>THU</t>
  </si>
  <si>
    <t>FRI</t>
  </si>
  <si>
    <t>All things reserved to GCPL</t>
  </si>
  <si>
    <t>To learn more about other continuous improvement tools, visit the gcpl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</si>
</sst>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sz val="9"/>
      <color theme="0" tint="-0.34998626667073579"/>
      <name val="Calibri"/>
      <family val="2"/>
      <scheme val="minor"/>
    </font>
    <font>
      <sz val="9"/>
      <color theme="1" tint="0.499984740745262"/>
      <name val="Calibri"/>
      <family val="2"/>
      <scheme val="minor"/>
    </font>
    <font>
      <b/>
      <sz val="22"/>
      <name val="Calibri"/>
      <family val="2"/>
      <scheme val="minor"/>
    </font>
    <font>
      <sz val="14"/>
      <color theme="0"/>
      <name val="Calibri"/>
      <family val="2"/>
      <scheme val="minor"/>
    </font>
    <font>
      <sz val="11"/>
      <color theme="0"/>
      <name val="Calibri"/>
      <family val="2"/>
      <scheme val="minor"/>
    </font>
    <font>
      <sz val="11"/>
      <name val="Calibri"/>
      <family val="2"/>
      <scheme val="minor"/>
    </font>
    <font>
      <sz val="11"/>
      <color theme="0" tint="-0.499984740745262"/>
      <name val="Calibri"/>
      <family val="2"/>
      <scheme val="minor"/>
    </font>
    <font>
      <sz val="11"/>
      <name val="Arial"/>
      <family val="2"/>
    </font>
    <font>
      <sz val="11"/>
      <color theme="0" tint="-0.34998626667073579"/>
      <name val="Calibri"/>
      <family val="2"/>
      <scheme val="minor"/>
    </font>
    <font>
      <b/>
      <sz val="18"/>
      <name val="Calibri"/>
      <family val="2"/>
      <scheme val="minor"/>
    </font>
    <font>
      <sz val="18"/>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E6E6E6"/>
        <bgColor indexed="64"/>
      </patternFill>
    </fill>
    <fill>
      <patternFill patternType="darkUp">
        <fgColor theme="0" tint="-0.24994659260841701"/>
        <bgColor theme="0" tint="-0.14999847407452621"/>
      </patternFill>
    </fill>
    <fill>
      <patternFill patternType="solid">
        <fgColor theme="6" tint="0.39997558519241921"/>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s>
  <cellStyleXfs count="7">
    <xf numFmtId="0" fontId="0" fillId="0" borderId="0"/>
    <xf numFmtId="0" fontId="4" fillId="0" borderId="0"/>
    <xf numFmtId="0" fontId="12" fillId="0" borderId="0" applyNumberFormat="0" applyFill="0" applyBorder="0" applyAlignment="0" applyProtection="0"/>
    <xf numFmtId="0" fontId="8" fillId="0" borderId="0" applyProtection="0"/>
    <xf numFmtId="0" fontId="15" fillId="0" borderId="0"/>
    <xf numFmtId="0" fontId="8" fillId="0" borderId="0"/>
    <xf numFmtId="0" fontId="3" fillId="0" borderId="0"/>
  </cellStyleXfs>
  <cellXfs count="77">
    <xf numFmtId="0" fontId="0" fillId="0" borderId="0" xfId="0"/>
    <xf numFmtId="0" fontId="4" fillId="3" borderId="0" xfId="1" applyFill="1" applyAlignment="1">
      <alignment vertical="center"/>
    </xf>
    <xf numFmtId="0" fontId="9" fillId="3" borderId="0" xfId="1" applyFont="1" applyFill="1" applyAlignment="1">
      <alignment vertical="center"/>
    </xf>
    <xf numFmtId="0" fontId="7" fillId="3" borderId="0" xfId="1" applyFont="1" applyFill="1" applyAlignment="1">
      <alignment vertical="center"/>
    </xf>
    <xf numFmtId="0" fontId="21" fillId="5" borderId="1" xfId="0" applyFont="1" applyFill="1" applyBorder="1" applyAlignment="1">
      <alignment horizontal="center" vertical="center" wrapText="1"/>
    </xf>
    <xf numFmtId="0" fontId="21" fillId="5" borderId="1" xfId="0" applyFont="1" applyFill="1" applyBorder="1" applyAlignment="1">
      <alignment horizontal="center" vertical="center"/>
    </xf>
    <xf numFmtId="0" fontId="22" fillId="6" borderId="0" xfId="0" applyFont="1" applyFill="1"/>
    <xf numFmtId="0" fontId="22" fillId="2" borderId="1" xfId="0" applyFont="1" applyFill="1" applyBorder="1" applyAlignment="1">
      <alignment horizontal="center" vertical="center"/>
    </xf>
    <xf numFmtId="164" fontId="22" fillId="2" borderId="1" xfId="0" applyNumberFormat="1" applyFont="1" applyFill="1" applyBorder="1" applyAlignment="1">
      <alignment horizontal="center" vertical="center"/>
    </xf>
    <xf numFmtId="0" fontId="22" fillId="6" borderId="0" xfId="0" applyFont="1" applyFill="1" applyAlignment="1">
      <alignment horizontal="center"/>
    </xf>
    <xf numFmtId="0" fontId="22" fillId="0" borderId="1" xfId="0" applyFont="1" applyBorder="1" applyAlignment="1" applyProtection="1">
      <alignment vertical="center"/>
      <protection locked="0"/>
    </xf>
    <xf numFmtId="0" fontId="22" fillId="4" borderId="3" xfId="0" applyFont="1" applyFill="1" applyBorder="1" applyAlignment="1" applyProtection="1">
      <alignment vertical="center"/>
      <protection locked="0"/>
    </xf>
    <xf numFmtId="49" fontId="22" fillId="2" borderId="1" xfId="0" applyNumberFormat="1" applyFont="1" applyFill="1" applyBorder="1" applyAlignment="1">
      <alignment horizontal="center" vertical="center"/>
    </xf>
    <xf numFmtId="166" fontId="22" fillId="2" borderId="1" xfId="0" applyNumberFormat="1" applyFont="1" applyFill="1" applyBorder="1" applyAlignment="1">
      <alignment horizontal="center" vertical="center"/>
    </xf>
    <xf numFmtId="0" fontId="6" fillId="3" borderId="0" xfId="0" applyFont="1" applyFill="1"/>
    <xf numFmtId="0" fontId="22" fillId="3" borderId="0" xfId="0" applyFont="1" applyFill="1" applyAlignment="1">
      <alignment vertical="center"/>
    </xf>
    <xf numFmtId="0" fontId="22" fillId="7" borderId="1" xfId="0" applyFont="1" applyFill="1" applyBorder="1" applyAlignment="1">
      <alignment vertical="center"/>
    </xf>
    <xf numFmtId="0" fontId="23" fillId="6" borderId="1" xfId="0" applyFont="1" applyFill="1" applyBorder="1" applyAlignment="1">
      <alignment horizontal="left" vertical="center"/>
    </xf>
    <xf numFmtId="1" fontId="23" fillId="6" borderId="1" xfId="0" applyNumberFormat="1" applyFont="1" applyFill="1" applyBorder="1" applyAlignment="1">
      <alignment horizontal="left" vertical="center"/>
    </xf>
    <xf numFmtId="2" fontId="23" fillId="3" borderId="2" xfId="0" applyNumberFormat="1" applyFont="1" applyFill="1" applyBorder="1" applyAlignment="1">
      <alignment horizontal="left" vertical="center"/>
    </xf>
    <xf numFmtId="1" fontId="22" fillId="3" borderId="2" xfId="0" applyNumberFormat="1" applyFont="1" applyFill="1" applyBorder="1" applyAlignment="1">
      <alignment horizontal="center" vertical="center"/>
    </xf>
    <xf numFmtId="0" fontId="23" fillId="3" borderId="0" xfId="0" applyFont="1" applyFill="1" applyAlignment="1">
      <alignment vertical="center"/>
    </xf>
    <xf numFmtId="0" fontId="18" fillId="3" borderId="0" xfId="0" applyFont="1" applyFill="1"/>
    <xf numFmtId="0" fontId="17" fillId="3" borderId="0" xfId="0" applyFont="1" applyFill="1"/>
    <xf numFmtId="0" fontId="22" fillId="7" borderId="1" xfId="0" applyFont="1" applyFill="1" applyBorder="1" applyAlignment="1">
      <alignment horizontal="center" vertical="center"/>
    </xf>
    <xf numFmtId="1" fontId="22" fillId="3" borderId="1" xfId="0" applyNumberFormat="1" applyFont="1" applyFill="1" applyBorder="1" applyAlignment="1">
      <alignment horizontal="center" vertical="center"/>
    </xf>
    <xf numFmtId="165" fontId="25" fillId="3" borderId="2" xfId="6" applyNumberFormat="1" applyFont="1" applyFill="1" applyBorder="1" applyAlignment="1">
      <alignment horizontal="right" vertical="center"/>
    </xf>
    <xf numFmtId="1" fontId="25" fillId="3" borderId="2" xfId="6" applyNumberFormat="1" applyFont="1" applyFill="1" applyBorder="1" applyAlignment="1">
      <alignment horizontal="center" vertical="center"/>
    </xf>
    <xf numFmtId="49" fontId="1" fillId="0" borderId="1" xfId="6" applyNumberFormat="1" applyFont="1" applyBorder="1" applyAlignment="1" applyProtection="1">
      <alignment horizontal="center" vertical="center"/>
      <protection locked="0"/>
    </xf>
    <xf numFmtId="1" fontId="1" fillId="0" borderId="1" xfId="6" applyNumberFormat="1" applyFont="1" applyBorder="1" applyAlignment="1" applyProtection="1">
      <alignment horizontal="center" vertical="center"/>
      <protection locked="0"/>
    </xf>
    <xf numFmtId="1" fontId="3" fillId="0" borderId="1" xfId="6" applyNumberFormat="1" applyBorder="1" applyAlignment="1" applyProtection="1">
      <alignment horizontal="center" vertical="center"/>
      <protection locked="0"/>
    </xf>
    <xf numFmtId="1" fontId="2" fillId="0" borderId="1" xfId="6" applyNumberFormat="1" applyFont="1" applyBorder="1" applyAlignment="1" applyProtection="1">
      <alignment horizontal="center" vertical="center"/>
      <protection locked="0"/>
    </xf>
    <xf numFmtId="0" fontId="10" fillId="3" borderId="10" xfId="1" applyFont="1" applyFill="1" applyBorder="1" applyAlignment="1">
      <alignment vertical="center"/>
    </xf>
    <xf numFmtId="0" fontId="4" fillId="3" borderId="10" xfId="1" applyFill="1" applyBorder="1" applyAlignment="1">
      <alignment vertical="center"/>
    </xf>
    <xf numFmtId="0" fontId="11" fillId="2" borderId="10" xfId="1" applyFont="1" applyFill="1" applyBorder="1" applyAlignment="1">
      <alignment vertical="center"/>
    </xf>
    <xf numFmtId="0" fontId="4" fillId="2" borderId="10" xfId="1" applyFill="1" applyBorder="1" applyAlignment="1">
      <alignment vertical="center"/>
    </xf>
    <xf numFmtId="0" fontId="11" fillId="3" borderId="10" xfId="1" applyFont="1" applyFill="1" applyBorder="1" applyAlignment="1">
      <alignment vertical="center"/>
    </xf>
    <xf numFmtId="0" fontId="13" fillId="2" borderId="10" xfId="2" applyFont="1" applyFill="1" applyBorder="1" applyAlignment="1">
      <alignment vertical="center"/>
    </xf>
    <xf numFmtId="0" fontId="23" fillId="3" borderId="0" xfId="0" applyFont="1" applyFill="1" applyAlignment="1">
      <alignment horizontal="left" vertical="center" textRotation="180"/>
    </xf>
    <xf numFmtId="0" fontId="22" fillId="4" borderId="1" xfId="0" applyFont="1" applyFill="1" applyBorder="1" applyAlignment="1" applyProtection="1">
      <alignment horizontal="left" vertical="top" wrapText="1"/>
      <protection locked="0"/>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26" fillId="8" borderId="4" xfId="0" applyFont="1" applyFill="1" applyBorder="1" applyAlignment="1">
      <alignment horizontal="center" vertical="center"/>
    </xf>
    <xf numFmtId="0" fontId="26" fillId="8" borderId="8" xfId="0" applyFont="1" applyFill="1" applyBorder="1" applyAlignment="1">
      <alignment horizontal="center" vertical="center"/>
    </xf>
    <xf numFmtId="0" fontId="26" fillId="8" borderId="5" xfId="0" applyFont="1" applyFill="1" applyBorder="1" applyAlignment="1">
      <alignment horizontal="center" vertical="center"/>
    </xf>
    <xf numFmtId="0" fontId="26" fillId="8" borderId="6" xfId="0" applyFont="1" applyFill="1" applyBorder="1" applyAlignment="1">
      <alignment horizontal="center" vertical="center"/>
    </xf>
    <xf numFmtId="0" fontId="26" fillId="8" borderId="9" xfId="0" applyFont="1" applyFill="1" applyBorder="1" applyAlignment="1">
      <alignment horizontal="center" vertical="center"/>
    </xf>
    <xf numFmtId="0" fontId="26" fillId="8" borderId="7" xfId="0" applyFont="1" applyFill="1" applyBorder="1" applyAlignment="1">
      <alignment horizontal="center" vertical="center"/>
    </xf>
    <xf numFmtId="0" fontId="11" fillId="2" borderId="10" xfId="1" applyFont="1" applyFill="1" applyBorder="1" applyAlignment="1">
      <alignment horizontal="left" vertical="center" wrapText="1"/>
    </xf>
    <xf numFmtId="0" fontId="16" fillId="2" borderId="10" xfId="1" applyFont="1" applyFill="1" applyBorder="1" applyAlignment="1">
      <alignment horizontal="left" vertical="center" wrapText="1"/>
    </xf>
    <xf numFmtId="0" fontId="27" fillId="8" borderId="0" xfId="1" applyFont="1" applyFill="1" applyAlignment="1">
      <alignment horizontal="center" vertical="center"/>
    </xf>
    <xf numFmtId="0" fontId="14" fillId="8" borderId="0" xfId="3" applyFont="1" applyFill="1" applyAlignment="1" applyProtection="1">
      <alignment horizontal="center" vertical="center" wrapText="1"/>
    </xf>
    <xf numFmtId="0" fontId="4" fillId="3" borderId="11" xfId="1" applyFill="1" applyBorder="1" applyAlignment="1">
      <alignment horizontal="center" vertical="center"/>
    </xf>
    <xf numFmtId="0" fontId="4" fillId="3" borderId="12" xfId="1" applyFill="1" applyBorder="1" applyAlignment="1">
      <alignment horizontal="center" vertical="center"/>
    </xf>
    <xf numFmtId="0" fontId="4" fillId="3" borderId="13" xfId="1" applyFill="1" applyBorder="1" applyAlignment="1">
      <alignment horizontal="center" vertical="center"/>
    </xf>
    <xf numFmtId="0" fontId="6" fillId="3" borderId="5" xfId="0" applyFont="1" applyFill="1" applyBorder="1"/>
    <xf numFmtId="0" fontId="6" fillId="3" borderId="14" xfId="0" applyFont="1" applyFill="1" applyBorder="1"/>
    <xf numFmtId="0" fontId="20" fillId="3" borderId="15" xfId="0" applyFont="1" applyFill="1" applyBorder="1" applyAlignment="1">
      <alignment horizontal="left" vertical="center"/>
    </xf>
    <xf numFmtId="0" fontId="6" fillId="3" borderId="0" xfId="0" applyFont="1" applyFill="1" applyBorder="1"/>
    <xf numFmtId="0" fontId="22" fillId="3" borderId="15" xfId="0" applyFont="1" applyFill="1" applyBorder="1" applyAlignment="1">
      <alignment horizontal="right" vertical="center"/>
    </xf>
    <xf numFmtId="0" fontId="22" fillId="3" borderId="0" xfId="0" applyFont="1" applyFill="1" applyBorder="1" applyAlignment="1">
      <alignment horizontal="center" vertical="center"/>
    </xf>
    <xf numFmtId="0" fontId="22" fillId="3" borderId="0" xfId="0" applyFont="1" applyFill="1" applyBorder="1" applyAlignment="1">
      <alignment vertical="center"/>
    </xf>
    <xf numFmtId="0" fontId="22" fillId="3" borderId="0" xfId="0" applyFont="1" applyFill="1" applyBorder="1" applyAlignment="1">
      <alignment horizontal="right" vertical="center"/>
    </xf>
    <xf numFmtId="0" fontId="22" fillId="3" borderId="14" xfId="0" applyFont="1" applyFill="1" applyBorder="1" applyAlignment="1">
      <alignment vertical="center"/>
    </xf>
    <xf numFmtId="0" fontId="23" fillId="3" borderId="0" xfId="0" applyFont="1" applyFill="1" applyBorder="1" applyAlignment="1">
      <alignment horizontal="right" vertical="center" textRotation="90"/>
    </xf>
    <xf numFmtId="0" fontId="23" fillId="3" borderId="0" xfId="0" applyFont="1" applyFill="1" applyBorder="1" applyAlignment="1">
      <alignment horizontal="right" vertical="center"/>
    </xf>
    <xf numFmtId="0" fontId="22" fillId="3" borderId="15" xfId="0" applyFont="1" applyFill="1" applyBorder="1" applyAlignment="1">
      <alignment vertical="center"/>
    </xf>
    <xf numFmtId="0" fontId="5" fillId="3" borderId="15" xfId="0" applyFont="1" applyFill="1" applyBorder="1" applyAlignment="1">
      <alignment horizontal="right" vertical="center"/>
    </xf>
    <xf numFmtId="0" fontId="24" fillId="3" borderId="0" xfId="0" applyFont="1" applyFill="1" applyBorder="1" applyAlignment="1">
      <alignment vertical="center"/>
    </xf>
    <xf numFmtId="0" fontId="6" fillId="3" borderId="15" xfId="0" applyFont="1" applyFill="1" applyBorder="1"/>
    <xf numFmtId="0" fontId="8" fillId="4" borderId="16" xfId="0" applyFont="1" applyFill="1" applyBorder="1" applyProtection="1">
      <protection locked="0"/>
    </xf>
    <xf numFmtId="0" fontId="22" fillId="4" borderId="17" xfId="0" applyFont="1" applyFill="1" applyBorder="1" applyAlignment="1" applyProtection="1">
      <alignment vertical="center"/>
      <protection locked="0"/>
    </xf>
    <xf numFmtId="0" fontId="14" fillId="8" borderId="6" xfId="3" applyFont="1" applyFill="1" applyBorder="1" applyAlignment="1" applyProtection="1">
      <alignment horizontal="center" vertical="center"/>
    </xf>
    <xf numFmtId="0" fontId="14" fillId="8" borderId="9" xfId="3" applyFont="1" applyFill="1" applyBorder="1" applyAlignment="1" applyProtection="1">
      <alignment horizontal="center" vertical="center"/>
    </xf>
    <xf numFmtId="0" fontId="14" fillId="8" borderId="7" xfId="3" applyFont="1" applyFill="1" applyBorder="1" applyAlignment="1" applyProtection="1">
      <alignment horizontal="center" vertical="center"/>
    </xf>
  </cellXfs>
  <cellStyles count="7">
    <cellStyle name="Hyperlink 2" xfId="2" xr:uid="{24CDC158-5F09-413A-8378-2345137DB428}"/>
    <cellStyle name="Normal" xfId="0" builtinId="0"/>
    <cellStyle name="Normal 2 3" xfId="3" xr:uid="{8B10791B-5D71-4CAB-A817-CBF2C8FE739B}"/>
    <cellStyle name="Normal 3" xfId="6" xr:uid="{C6DD8B66-5B1C-4F0F-80A8-0515BC4C3778}"/>
    <cellStyle name="Normal 3 3" xfId="4" xr:uid="{5EA8A2CD-A6A5-421D-92A0-0824CB6B43E0}"/>
    <cellStyle name="Normal 4" xfId="5" xr:uid="{7949015F-57C2-4DAF-B2FE-D582B8194B53}"/>
    <cellStyle name="Normal 9" xfId="1" xr:uid="{E740A97A-C682-4204-A512-FEA4664270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E4E4E4"/>
      <color rgb="FFB0F0F0"/>
      <color rgb="FFCCFFCC"/>
      <color rgb="FFFFCCCC"/>
      <color rgb="FF0000CC"/>
      <color rgb="FFCCFF33"/>
      <color rgb="FFF8F8F8"/>
      <color rgb="FF66FFFF"/>
      <color rgb="FFF0FE34"/>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22542074713777E-2"/>
          <c:y val="5.892915765360697E-2"/>
          <c:w val="0.87217847769028867"/>
          <c:h val="0.84896016513634776"/>
        </c:manualLayout>
      </c:layout>
      <c:barChart>
        <c:barDir val="col"/>
        <c:grouping val="clustered"/>
        <c:varyColors val="0"/>
        <c:ser>
          <c:idx val="0"/>
          <c:order val="0"/>
          <c:tx>
            <c:strRef>
              <c:f>_data!$D$2</c:f>
              <c:strCache>
                <c:ptCount val="1"/>
                <c:pt idx="0">
                  <c:v>Ordered totals</c:v>
                </c:pt>
              </c:strCache>
            </c:strRef>
          </c:tx>
          <c:spPr>
            <a:solidFill>
              <a:schemeClr val="bg1">
                <a:lumMod val="85000"/>
              </a:schemeClr>
            </a:solidFill>
            <a:ln w="6350">
              <a:solidFill>
                <a:schemeClr val="bg1">
                  <a:lumMod val="65000"/>
                </a:schemeClr>
              </a:solidFill>
              <a:prstDash val="solid"/>
            </a:ln>
          </c:spPr>
          <c:invertIfNegative val="0"/>
          <c:dPt>
            <c:idx val="0"/>
            <c:invertIfNegative val="0"/>
            <c:bubble3D val="0"/>
            <c:spPr>
              <a:solidFill>
                <a:srgbClr val="CCFFFF"/>
              </a:solidFill>
              <a:ln w="6350">
                <a:solidFill>
                  <a:schemeClr val="bg1">
                    <a:lumMod val="65000"/>
                  </a:schemeClr>
                </a:solidFill>
                <a:prstDash val="solid"/>
              </a:ln>
            </c:spPr>
            <c:extLst>
              <c:ext xmlns:c16="http://schemas.microsoft.com/office/drawing/2014/chart" uri="{C3380CC4-5D6E-409C-BE32-E72D297353CC}">
                <c16:uniqueId val="{00000001-272A-4DD0-8619-669AF28BB55A}"/>
              </c:ext>
            </c:extLst>
          </c:dPt>
          <c:dPt>
            <c:idx val="1"/>
            <c:invertIfNegative val="0"/>
            <c:bubble3D val="0"/>
            <c:spPr>
              <a:solidFill>
                <a:srgbClr val="C3E1FF"/>
              </a:solidFill>
              <a:ln w="6350">
                <a:solidFill>
                  <a:schemeClr val="bg1">
                    <a:lumMod val="65000"/>
                  </a:schemeClr>
                </a:solidFill>
                <a:prstDash val="solid"/>
              </a:ln>
            </c:spPr>
            <c:extLst>
              <c:ext xmlns:c16="http://schemas.microsoft.com/office/drawing/2014/chart" uri="{C3380CC4-5D6E-409C-BE32-E72D297353CC}">
                <c16:uniqueId val="{00000003-272A-4DD0-8619-669AF28BB55A}"/>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_data!$E$3:$E$12</c:f>
            </c:multiLvlStrRef>
          </c:cat>
          <c:val>
            <c:numRef>
              <c:f>_data!$D$3:$D$12</c:f>
              <c:numCache>
                <c:formatCode>General</c:formatCode>
                <c:ptCount val="10"/>
                <c:pt idx="0">
                  <c:v>0.01</c:v>
                </c:pt>
                <c:pt idx="1">
                  <c:v>8.9999999999999993E-3</c:v>
                </c:pt>
                <c:pt idx="2">
                  <c:v>8.0000000000000002E-3</c:v>
                </c:pt>
                <c:pt idx="3">
                  <c:v>7.0000000000000001E-3</c:v>
                </c:pt>
                <c:pt idx="4">
                  <c:v>6.0000000000000001E-3</c:v>
                </c:pt>
                <c:pt idx="5">
                  <c:v>5.0000000000000001E-3</c:v>
                </c:pt>
                <c:pt idx="6">
                  <c:v>4.0000000000000001E-3</c:v>
                </c:pt>
                <c:pt idx="7">
                  <c:v>3.0000000000000001E-3</c:v>
                </c:pt>
                <c:pt idx="8">
                  <c:v>2E-3</c:v>
                </c:pt>
                <c:pt idx="9">
                  <c:v>1E-3</c:v>
                </c:pt>
              </c:numCache>
            </c:numRef>
          </c:val>
          <c:extLst>
            <c:ext xmlns:c16="http://schemas.microsoft.com/office/drawing/2014/chart" uri="{C3380CC4-5D6E-409C-BE32-E72D297353CC}">
              <c16:uniqueId val="{00000004-272A-4DD0-8619-669AF28BB55A}"/>
            </c:ext>
          </c:extLst>
        </c:ser>
        <c:dLbls>
          <c:showLegendKey val="0"/>
          <c:showVal val="0"/>
          <c:showCatName val="0"/>
          <c:showSerName val="0"/>
          <c:showPercent val="0"/>
          <c:showBubbleSize val="0"/>
        </c:dLbls>
        <c:gapWidth val="0"/>
        <c:axId val="183768768"/>
        <c:axId val="183769152"/>
      </c:barChart>
      <c:lineChart>
        <c:grouping val="standard"/>
        <c:varyColors val="0"/>
        <c:ser>
          <c:idx val="1"/>
          <c:order val="1"/>
          <c:tx>
            <c:strRef>
              <c:f>_data!$I$2</c:f>
              <c:strCache>
                <c:ptCount val="1"/>
                <c:pt idx="0">
                  <c:v>Accumulated %</c:v>
                </c:pt>
              </c:strCache>
            </c:strRef>
          </c:tx>
          <c:spPr>
            <a:ln w="12700" cap="flat" cmpd="sng" algn="ctr">
              <a:solidFill>
                <a:schemeClr val="dk1"/>
              </a:solidFill>
              <a:prstDash val="solid"/>
            </a:ln>
            <a:effectLst/>
          </c:spPr>
          <c:marker>
            <c:symbol val="x"/>
            <c:size val="6"/>
            <c:spPr>
              <a:solidFill>
                <a:schemeClr val="lt1"/>
              </a:solidFill>
              <a:ln w="12700" cap="flat" cmpd="sng" algn="ctr">
                <a:solidFill>
                  <a:schemeClr val="dk1"/>
                </a:solidFill>
                <a:prstDash val="solid"/>
              </a:ln>
              <a:effectLst/>
            </c:spPr>
          </c:marker>
          <c:val>
            <c:numRef>
              <c:f>_data!$I$3:$I$12</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272A-4DD0-8619-669AF28BB55A}"/>
            </c:ext>
          </c:extLst>
        </c:ser>
        <c:dLbls>
          <c:showLegendKey val="0"/>
          <c:showVal val="0"/>
          <c:showCatName val="0"/>
          <c:showSerName val="0"/>
          <c:showPercent val="0"/>
          <c:showBubbleSize val="0"/>
        </c:dLbls>
        <c:marker val="1"/>
        <c:smooth val="0"/>
        <c:axId val="183741064"/>
        <c:axId val="183769536"/>
      </c:lineChart>
      <c:catAx>
        <c:axId val="183768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a:pPr>
            <a:endParaRPr lang="en-US"/>
          </a:p>
        </c:txPr>
        <c:crossAx val="183769152"/>
        <c:crosses val="autoZero"/>
        <c:auto val="1"/>
        <c:lblAlgn val="ctr"/>
        <c:lblOffset val="0"/>
        <c:tickMarkSkip val="1"/>
        <c:noMultiLvlLbl val="0"/>
      </c:catAx>
      <c:valAx>
        <c:axId val="183769152"/>
        <c:scaling>
          <c:orientation val="minMax"/>
        </c:scaling>
        <c:delete val="0"/>
        <c:axPos val="l"/>
        <c:majorGridlines>
          <c:spPr>
            <a:ln>
              <a:solidFill>
                <a:schemeClr val="bg1">
                  <a:lumMod val="85000"/>
                </a:schemeClr>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900">
                <a:solidFill>
                  <a:schemeClr val="bg1">
                    <a:lumMod val="50000"/>
                  </a:schemeClr>
                </a:solidFill>
              </a:defRPr>
            </a:pPr>
            <a:endParaRPr lang="en-US"/>
          </a:p>
        </c:txPr>
        <c:crossAx val="183768768"/>
        <c:crosses val="autoZero"/>
        <c:crossBetween val="between"/>
      </c:valAx>
      <c:valAx>
        <c:axId val="183769536"/>
        <c:scaling>
          <c:orientation val="minMax"/>
          <c:max val="1"/>
          <c:min val="0"/>
        </c:scaling>
        <c:delete val="0"/>
        <c:axPos val="r"/>
        <c:numFmt formatCode="0%" sourceLinked="0"/>
        <c:majorTickMark val="out"/>
        <c:minorTickMark val="none"/>
        <c:tickLblPos val="nextTo"/>
        <c:txPr>
          <a:bodyPr/>
          <a:lstStyle/>
          <a:p>
            <a:pPr>
              <a:defRPr sz="900">
                <a:solidFill>
                  <a:schemeClr val="bg1">
                    <a:lumMod val="50000"/>
                  </a:schemeClr>
                </a:solidFill>
              </a:defRPr>
            </a:pPr>
            <a:endParaRPr lang="en-US"/>
          </a:p>
        </c:txPr>
        <c:crossAx val="183741064"/>
        <c:crosses val="max"/>
        <c:crossBetween val="between"/>
      </c:valAx>
      <c:catAx>
        <c:axId val="183741064"/>
        <c:scaling>
          <c:orientation val="minMax"/>
        </c:scaling>
        <c:delete val="1"/>
        <c:axPos val="b"/>
        <c:majorTickMark val="out"/>
        <c:minorTickMark val="none"/>
        <c:tickLblPos val="none"/>
        <c:crossAx val="183769536"/>
        <c:crosses val="autoZero"/>
        <c:auto val="1"/>
        <c:lblAlgn val="ctr"/>
        <c:lblOffset val="100"/>
        <c:noMultiLvlLbl val="0"/>
      </c:catAx>
      <c:spPr>
        <a:solidFill>
          <a:srgbClr val="FCFCFC"/>
        </a:solidFill>
        <a:ln w="6350">
          <a:noFill/>
          <a:prstDash val="solid"/>
        </a:ln>
      </c:spPr>
    </c:plotArea>
    <c:plotVisOnly val="1"/>
    <c:dispBlanksAs val="gap"/>
    <c:showDLblsOverMax val="0"/>
  </c:chart>
  <c:spPr>
    <a:solidFill>
      <a:schemeClr val="bg1">
        <a:lumMod val="85000"/>
      </a:schemeClr>
    </a:solidFill>
    <a:ln w="12700">
      <a:noFill/>
    </a:ln>
  </c:spPr>
  <c:txPr>
    <a:bodyPr/>
    <a:lstStyle/>
    <a:p>
      <a:pPr>
        <a:defRPr sz="1000" b="0" i="0" u="none" strike="noStrike" baseline="0">
          <a:solidFill>
            <a:srgbClr val="000000"/>
          </a:solidFill>
          <a:latin typeface="+mn-lt"/>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0</xdr:colOff>
      <xdr:row>3</xdr:row>
      <xdr:rowOff>0</xdr:rowOff>
    </xdr:from>
    <xdr:to>
      <xdr:col>24</xdr:col>
      <xdr:colOff>0</xdr:colOff>
      <xdr:row>15</xdr:row>
      <xdr:rowOff>190499</xdr:rowOff>
    </xdr:to>
    <xdr:graphicFrame macro="">
      <xdr:nvGraphicFramePr>
        <xdr:cNvPr id="2" name="Chart 1">
          <a:extLst>
            <a:ext uri="{FF2B5EF4-FFF2-40B4-BE49-F238E27FC236}">
              <a16:creationId xmlns:a16="http://schemas.microsoft.com/office/drawing/2014/main" id="{3D7A45B0-42B3-487A-A722-770814C39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36A4-5F7D-47BA-BAEE-481F9EE9C58F}">
  <sheetPr>
    <pageSetUpPr fitToPage="1"/>
  </sheetPr>
  <dimension ref="B1:Y28"/>
  <sheetViews>
    <sheetView showGridLines="0" tabSelected="1" zoomScaleNormal="100" workbookViewId="0">
      <selection activeCell="A4" sqref="A4"/>
    </sheetView>
  </sheetViews>
  <sheetFormatPr defaultColWidth="9.1796875" defaultRowHeight="12" x14ac:dyDescent="0.3"/>
  <cols>
    <col min="1" max="2" width="2.7265625" style="14" customWidth="1"/>
    <col min="3" max="3" width="15.7265625" style="14" customWidth="1"/>
    <col min="4" max="4" width="30.7265625" style="14" customWidth="1"/>
    <col min="5" max="5" width="5.7265625" style="14" customWidth="1"/>
    <col min="6" max="6" width="15.7265625" style="14" customWidth="1"/>
    <col min="7" max="13" width="4.7265625" style="14" customWidth="1"/>
    <col min="14" max="15" width="5.7265625" style="14" customWidth="1"/>
    <col min="16" max="24" width="9.1796875" style="14"/>
    <col min="25" max="26" width="2.7265625" style="14" customWidth="1"/>
    <col min="27" max="16384" width="9.1796875" style="14"/>
  </cols>
  <sheetData>
    <row r="1" spans="3:25" ht="18" customHeight="1" x14ac:dyDescent="0.3">
      <c r="C1" s="40" t="e" vm="1">
        <v>#VALUE!</v>
      </c>
      <c r="D1" s="41"/>
      <c r="E1" s="44" t="s">
        <v>11</v>
      </c>
      <c r="F1" s="45"/>
      <c r="G1" s="45"/>
      <c r="H1" s="45"/>
      <c r="I1" s="45"/>
      <c r="J1" s="45"/>
      <c r="K1" s="45"/>
      <c r="L1" s="45"/>
      <c r="M1" s="45"/>
      <c r="N1" s="45"/>
      <c r="O1" s="45"/>
      <c r="P1" s="45"/>
      <c r="Q1" s="45"/>
      <c r="R1" s="45"/>
      <c r="S1" s="45"/>
      <c r="T1" s="45"/>
      <c r="U1" s="45"/>
      <c r="V1" s="45"/>
      <c r="W1" s="46"/>
      <c r="X1" s="57"/>
    </row>
    <row r="2" spans="3:25" ht="18" customHeight="1" thickBot="1" x14ac:dyDescent="0.35">
      <c r="C2" s="42"/>
      <c r="D2" s="43"/>
      <c r="E2" s="47"/>
      <c r="F2" s="48"/>
      <c r="G2" s="48"/>
      <c r="H2" s="48"/>
      <c r="I2" s="48"/>
      <c r="J2" s="48"/>
      <c r="K2" s="48"/>
      <c r="L2" s="48"/>
      <c r="M2" s="48"/>
      <c r="N2" s="48"/>
      <c r="O2" s="48"/>
      <c r="P2" s="48"/>
      <c r="Q2" s="48"/>
      <c r="R2" s="48"/>
      <c r="S2" s="48"/>
      <c r="T2" s="48"/>
      <c r="U2" s="48"/>
      <c r="V2" s="48"/>
      <c r="W2" s="49"/>
      <c r="X2" s="58"/>
    </row>
    <row r="3" spans="3:25" ht="18" customHeight="1" x14ac:dyDescent="0.3">
      <c r="C3" s="59" t="s">
        <v>38</v>
      </c>
      <c r="D3" s="60"/>
      <c r="E3" s="60"/>
      <c r="F3" s="60"/>
      <c r="G3" s="60"/>
      <c r="H3" s="60"/>
      <c r="I3" s="60"/>
      <c r="J3" s="60"/>
      <c r="K3" s="60"/>
      <c r="L3" s="60"/>
      <c r="M3" s="60"/>
      <c r="N3" s="60"/>
      <c r="O3" s="60"/>
      <c r="P3" s="60"/>
      <c r="Q3" s="60"/>
      <c r="R3" s="60"/>
      <c r="S3" s="60"/>
      <c r="T3" s="60"/>
      <c r="U3" s="60"/>
      <c r="V3" s="60"/>
      <c r="W3" s="60"/>
      <c r="X3" s="58"/>
    </row>
    <row r="4" spans="3:25" ht="18" customHeight="1" x14ac:dyDescent="0.3">
      <c r="C4" s="61"/>
      <c r="D4" s="62"/>
      <c r="E4" s="63"/>
      <c r="F4" s="62" t="s">
        <v>27</v>
      </c>
      <c r="G4" s="62" t="s">
        <v>41</v>
      </c>
      <c r="H4" s="62" t="s">
        <v>42</v>
      </c>
      <c r="I4" s="62" t="s">
        <v>43</v>
      </c>
      <c r="J4" s="62" t="s">
        <v>44</v>
      </c>
      <c r="K4" s="62" t="s">
        <v>45</v>
      </c>
      <c r="L4" s="62" t="s">
        <v>46</v>
      </c>
      <c r="M4" s="62" t="s">
        <v>47</v>
      </c>
      <c r="N4" s="64" t="s">
        <v>37</v>
      </c>
      <c r="O4" s="63"/>
      <c r="P4" s="63"/>
      <c r="Q4" s="63"/>
      <c r="R4" s="63"/>
      <c r="S4" s="63"/>
      <c r="T4" s="63"/>
      <c r="U4" s="63"/>
      <c r="V4" s="63"/>
      <c r="W4" s="63"/>
      <c r="X4" s="65"/>
      <c r="Y4" s="15"/>
    </row>
    <row r="5" spans="3:25" ht="18" customHeight="1" x14ac:dyDescent="0.3">
      <c r="C5" s="61" t="s">
        <v>21</v>
      </c>
      <c r="D5" s="10"/>
      <c r="E5" s="64"/>
      <c r="F5" s="16"/>
      <c r="G5" s="24"/>
      <c r="H5" s="24"/>
      <c r="I5" s="24"/>
      <c r="J5" s="24"/>
      <c r="K5" s="24"/>
      <c r="L5" s="24"/>
      <c r="M5" s="24"/>
      <c r="N5" s="24"/>
      <c r="O5" s="66" t="s">
        <v>25</v>
      </c>
      <c r="P5" s="63"/>
      <c r="Q5" s="63"/>
      <c r="R5" s="63"/>
      <c r="S5" s="63"/>
      <c r="T5" s="63"/>
      <c r="U5" s="63"/>
      <c r="V5" s="63"/>
      <c r="W5" s="63"/>
      <c r="X5" s="65"/>
      <c r="Y5" s="38" t="s">
        <v>26</v>
      </c>
    </row>
    <row r="6" spans="3:25" ht="18" customHeight="1" x14ac:dyDescent="0.3">
      <c r="C6" s="61" t="s">
        <v>22</v>
      </c>
      <c r="D6" s="10"/>
      <c r="E6" s="67">
        <v>1</v>
      </c>
      <c r="F6" s="28"/>
      <c r="G6" s="29"/>
      <c r="H6" s="30"/>
      <c r="I6" s="30"/>
      <c r="J6" s="30"/>
      <c r="K6" s="30"/>
      <c r="L6" s="30"/>
      <c r="M6" s="30"/>
      <c r="N6" s="25">
        <f t="shared" ref="N6:N15" si="0">SUM(G6:M6)</f>
        <v>0</v>
      </c>
      <c r="O6" s="66"/>
      <c r="P6" s="63"/>
      <c r="Q6" s="63"/>
      <c r="R6" s="63"/>
      <c r="S6" s="63"/>
      <c r="T6" s="63"/>
      <c r="U6" s="63"/>
      <c r="V6" s="63"/>
      <c r="W6" s="63"/>
      <c r="X6" s="65"/>
      <c r="Y6" s="38"/>
    </row>
    <row r="7" spans="3:25" ht="18" customHeight="1" x14ac:dyDescent="0.3">
      <c r="C7" s="61" t="s">
        <v>23</v>
      </c>
      <c r="D7" s="10"/>
      <c r="E7" s="67">
        <v>2</v>
      </c>
      <c r="F7" s="28"/>
      <c r="G7" s="30"/>
      <c r="H7" s="29"/>
      <c r="I7" s="30"/>
      <c r="J7" s="30"/>
      <c r="K7" s="30"/>
      <c r="L7" s="30"/>
      <c r="M7" s="30"/>
      <c r="N7" s="25">
        <f t="shared" si="0"/>
        <v>0</v>
      </c>
      <c r="O7" s="66"/>
      <c r="P7" s="63"/>
      <c r="Q7" s="63"/>
      <c r="R7" s="63"/>
      <c r="S7" s="63"/>
      <c r="T7" s="63"/>
      <c r="U7" s="63"/>
      <c r="V7" s="63"/>
      <c r="W7" s="63"/>
      <c r="X7" s="65"/>
      <c r="Y7" s="38"/>
    </row>
    <row r="8" spans="3:25" ht="18" customHeight="1" x14ac:dyDescent="0.3">
      <c r="C8" s="61" t="s">
        <v>24</v>
      </c>
      <c r="D8" s="10"/>
      <c r="E8" s="67">
        <v>3</v>
      </c>
      <c r="F8" s="28"/>
      <c r="G8" s="29"/>
      <c r="H8" s="30"/>
      <c r="I8" s="30"/>
      <c r="J8" s="30"/>
      <c r="K8" s="30"/>
      <c r="L8" s="30"/>
      <c r="M8" s="30"/>
      <c r="N8" s="25">
        <f t="shared" si="0"/>
        <v>0</v>
      </c>
      <c r="O8" s="66"/>
      <c r="P8" s="63"/>
      <c r="Q8" s="63"/>
      <c r="R8" s="63"/>
      <c r="S8" s="63"/>
      <c r="T8" s="63"/>
      <c r="U8" s="63"/>
      <c r="V8" s="63"/>
      <c r="W8" s="63"/>
      <c r="X8" s="65"/>
      <c r="Y8" s="38"/>
    </row>
    <row r="9" spans="3:25" ht="18" customHeight="1" x14ac:dyDescent="0.3">
      <c r="C9" s="68"/>
      <c r="D9" s="16"/>
      <c r="E9" s="67">
        <v>4</v>
      </c>
      <c r="F9" s="28"/>
      <c r="G9" s="30"/>
      <c r="H9" s="30"/>
      <c r="I9" s="30"/>
      <c r="J9" s="30"/>
      <c r="K9" s="30"/>
      <c r="L9" s="30"/>
      <c r="M9" s="30"/>
      <c r="N9" s="25">
        <f t="shared" si="0"/>
        <v>0</v>
      </c>
      <c r="O9" s="66"/>
      <c r="P9" s="63"/>
      <c r="Q9" s="63"/>
      <c r="R9" s="63"/>
      <c r="S9" s="63"/>
      <c r="T9" s="63"/>
      <c r="U9" s="63"/>
      <c r="V9" s="63"/>
      <c r="W9" s="63"/>
      <c r="X9" s="65"/>
      <c r="Y9" s="38"/>
    </row>
    <row r="10" spans="3:25" ht="18" customHeight="1" x14ac:dyDescent="0.3">
      <c r="C10" s="61" t="s">
        <v>1</v>
      </c>
      <c r="D10" s="39"/>
      <c r="E10" s="67">
        <v>5</v>
      </c>
      <c r="F10" s="28"/>
      <c r="G10" s="30"/>
      <c r="H10" s="30"/>
      <c r="I10" s="30"/>
      <c r="J10" s="30"/>
      <c r="K10" s="30"/>
      <c r="L10" s="30"/>
      <c r="M10" s="30"/>
      <c r="N10" s="25">
        <f t="shared" si="0"/>
        <v>0</v>
      </c>
      <c r="O10" s="66"/>
      <c r="P10" s="63"/>
      <c r="Q10" s="63"/>
      <c r="R10" s="63"/>
      <c r="S10" s="63"/>
      <c r="T10" s="63"/>
      <c r="U10" s="63"/>
      <c r="V10" s="63"/>
      <c r="W10" s="63"/>
      <c r="X10" s="65"/>
      <c r="Y10" s="38"/>
    </row>
    <row r="11" spans="3:25" ht="18" customHeight="1" x14ac:dyDescent="0.3">
      <c r="C11" s="61"/>
      <c r="D11" s="39"/>
      <c r="E11" s="67">
        <v>6</v>
      </c>
      <c r="F11" s="28"/>
      <c r="G11" s="31"/>
      <c r="H11" s="31"/>
      <c r="I11" s="31"/>
      <c r="J11" s="31"/>
      <c r="K11" s="31"/>
      <c r="L11" s="31"/>
      <c r="M11" s="31"/>
      <c r="N11" s="25">
        <f t="shared" si="0"/>
        <v>0</v>
      </c>
      <c r="O11" s="66"/>
      <c r="P11" s="63"/>
      <c r="Q11" s="63"/>
      <c r="R11" s="63"/>
      <c r="S11" s="63"/>
      <c r="T11" s="63"/>
      <c r="U11" s="63"/>
      <c r="V11" s="63"/>
      <c r="W11" s="63"/>
      <c r="X11" s="65"/>
      <c r="Y11" s="38"/>
    </row>
    <row r="12" spans="3:25" ht="18" customHeight="1" x14ac:dyDescent="0.3">
      <c r="C12" s="61"/>
      <c r="D12" s="39"/>
      <c r="E12" s="67">
        <v>7</v>
      </c>
      <c r="F12" s="28"/>
      <c r="G12" s="30"/>
      <c r="H12" s="30"/>
      <c r="I12" s="30"/>
      <c r="J12" s="30"/>
      <c r="K12" s="30"/>
      <c r="L12" s="30"/>
      <c r="M12" s="30"/>
      <c r="N12" s="25">
        <f t="shared" si="0"/>
        <v>0</v>
      </c>
      <c r="O12" s="66"/>
      <c r="P12" s="63"/>
      <c r="Q12" s="63"/>
      <c r="R12" s="63"/>
      <c r="S12" s="63"/>
      <c r="T12" s="63"/>
      <c r="U12" s="63"/>
      <c r="V12" s="63"/>
      <c r="W12" s="63"/>
      <c r="X12" s="65"/>
      <c r="Y12" s="38"/>
    </row>
    <row r="13" spans="3:25" ht="18" customHeight="1" x14ac:dyDescent="0.3">
      <c r="C13" s="68"/>
      <c r="D13" s="16"/>
      <c r="E13" s="67">
        <v>8</v>
      </c>
      <c r="F13" s="28"/>
      <c r="G13" s="30"/>
      <c r="H13" s="30"/>
      <c r="I13" s="30"/>
      <c r="J13" s="30"/>
      <c r="K13" s="30"/>
      <c r="L13" s="30"/>
      <c r="M13" s="30"/>
      <c r="N13" s="25">
        <f t="shared" si="0"/>
        <v>0</v>
      </c>
      <c r="O13" s="66"/>
      <c r="P13" s="63"/>
      <c r="Q13" s="63"/>
      <c r="R13" s="63"/>
      <c r="S13" s="63"/>
      <c r="T13" s="63"/>
      <c r="U13" s="63"/>
      <c r="V13" s="63"/>
      <c r="W13" s="63"/>
      <c r="X13" s="65"/>
      <c r="Y13" s="38"/>
    </row>
    <row r="14" spans="3:25" ht="18" customHeight="1" x14ac:dyDescent="0.3">
      <c r="C14" s="69" t="s">
        <v>19</v>
      </c>
      <c r="D14" s="17" t="str">
        <f>IF(COUNTA(F6:F15)=0,"",COUNTA(F6:F15))</f>
        <v/>
      </c>
      <c r="E14" s="67">
        <v>9</v>
      </c>
      <c r="F14" s="28"/>
      <c r="G14" s="30"/>
      <c r="H14" s="30"/>
      <c r="I14" s="30"/>
      <c r="J14" s="30"/>
      <c r="K14" s="30"/>
      <c r="L14" s="30"/>
      <c r="M14" s="30"/>
      <c r="N14" s="25">
        <f t="shared" si="0"/>
        <v>0</v>
      </c>
      <c r="O14" s="66"/>
      <c r="P14" s="63"/>
      <c r="Q14" s="63"/>
      <c r="R14" s="63"/>
      <c r="S14" s="63"/>
      <c r="T14" s="63"/>
      <c r="U14" s="63"/>
      <c r="V14" s="63"/>
      <c r="W14" s="63"/>
      <c r="X14" s="65"/>
      <c r="Y14" s="38"/>
    </row>
    <row r="15" spans="3:25" ht="18" customHeight="1" x14ac:dyDescent="0.3">
      <c r="C15" s="69" t="s">
        <v>20</v>
      </c>
      <c r="D15" s="18" t="str">
        <f>IF(SUM(N6:N15)=0,"",SUM(N6:N15))</f>
        <v/>
      </c>
      <c r="E15" s="67">
        <v>10</v>
      </c>
      <c r="F15" s="28"/>
      <c r="G15" s="30"/>
      <c r="H15" s="30"/>
      <c r="I15" s="30"/>
      <c r="J15" s="30"/>
      <c r="K15" s="30"/>
      <c r="L15" s="30"/>
      <c r="M15" s="30"/>
      <c r="N15" s="25">
        <f t="shared" si="0"/>
        <v>0</v>
      </c>
      <c r="O15" s="66"/>
      <c r="P15" s="63"/>
      <c r="Q15" s="63"/>
      <c r="R15" s="63"/>
      <c r="S15" s="63"/>
      <c r="T15" s="63"/>
      <c r="U15" s="63"/>
      <c r="V15" s="63"/>
      <c r="W15" s="63"/>
      <c r="X15" s="65"/>
      <c r="Y15" s="38"/>
    </row>
    <row r="16" spans="3:25" ht="18" customHeight="1" x14ac:dyDescent="0.3">
      <c r="C16" s="61"/>
      <c r="D16" s="19"/>
      <c r="E16" s="70"/>
      <c r="F16" s="26" t="s">
        <v>36</v>
      </c>
      <c r="G16" s="27">
        <f>SUM(G6:G15)</f>
        <v>0</v>
      </c>
      <c r="H16" s="27">
        <f>SUM(H6:H15)</f>
        <v>0</v>
      </c>
      <c r="I16" s="27">
        <f t="shared" ref="I16:M16" si="1">SUM(I6:I15)</f>
        <v>0</v>
      </c>
      <c r="J16" s="27">
        <f t="shared" si="1"/>
        <v>0</v>
      </c>
      <c r="K16" s="27">
        <f t="shared" si="1"/>
        <v>0</v>
      </c>
      <c r="L16" s="27">
        <f t="shared" si="1"/>
        <v>0</v>
      </c>
      <c r="M16" s="27">
        <f t="shared" si="1"/>
        <v>0</v>
      </c>
      <c r="N16" s="20"/>
      <c r="O16" s="63"/>
      <c r="P16" s="63"/>
      <c r="Q16" s="63"/>
      <c r="R16" s="63"/>
      <c r="S16" s="63"/>
      <c r="T16" s="63"/>
      <c r="U16" s="63"/>
      <c r="V16" s="63"/>
      <c r="W16" s="63"/>
      <c r="X16" s="65"/>
      <c r="Y16" s="15"/>
    </row>
    <row r="17" spans="2:24" ht="18" customHeight="1" x14ac:dyDescent="0.3">
      <c r="C17" s="71"/>
      <c r="D17" s="60"/>
      <c r="E17" s="60"/>
      <c r="F17" s="60"/>
      <c r="G17" s="60"/>
      <c r="H17" s="60"/>
      <c r="I17" s="60"/>
      <c r="J17" s="60"/>
      <c r="K17" s="60"/>
      <c r="L17" s="60"/>
      <c r="M17" s="60"/>
      <c r="N17" s="60"/>
      <c r="O17" s="60"/>
      <c r="P17" s="60"/>
      <c r="Q17" s="60"/>
      <c r="R17" s="60"/>
      <c r="S17" s="60"/>
      <c r="T17" s="60"/>
      <c r="U17" s="60"/>
      <c r="V17" s="60"/>
      <c r="W17" s="60"/>
      <c r="X17" s="58"/>
    </row>
    <row r="18" spans="2:24" ht="18" customHeight="1" x14ac:dyDescent="0.3">
      <c r="C18" s="68" t="s">
        <v>28</v>
      </c>
      <c r="D18" s="60"/>
      <c r="E18" s="60"/>
      <c r="F18" s="60"/>
      <c r="G18" s="60"/>
      <c r="H18" s="60"/>
      <c r="I18" s="60"/>
      <c r="J18" s="60"/>
      <c r="K18" s="60"/>
      <c r="L18" s="60"/>
      <c r="M18" s="60"/>
      <c r="N18" s="60"/>
      <c r="O18" s="60"/>
      <c r="P18" s="60"/>
      <c r="Q18" s="60"/>
      <c r="R18" s="60"/>
      <c r="S18" s="60"/>
      <c r="T18" s="60"/>
      <c r="U18" s="60"/>
      <c r="V18" s="60"/>
      <c r="W18" s="60"/>
      <c r="X18" s="58"/>
    </row>
    <row r="19" spans="2:24" ht="18" customHeight="1" x14ac:dyDescent="0.3">
      <c r="B19" s="21">
        <v>1</v>
      </c>
      <c r="C19" s="72"/>
      <c r="D19" s="11"/>
      <c r="E19" s="11"/>
      <c r="F19" s="11"/>
      <c r="G19" s="11"/>
      <c r="H19" s="11"/>
      <c r="I19" s="11"/>
      <c r="J19" s="11"/>
      <c r="K19" s="11"/>
      <c r="L19" s="11"/>
      <c r="M19" s="11"/>
      <c r="N19" s="11"/>
      <c r="O19" s="11"/>
      <c r="P19" s="11"/>
      <c r="Q19" s="11"/>
      <c r="R19" s="11"/>
      <c r="S19" s="11"/>
      <c r="T19" s="11"/>
      <c r="U19" s="11"/>
      <c r="V19" s="11"/>
      <c r="W19" s="11"/>
      <c r="X19" s="73"/>
    </row>
    <row r="20" spans="2:24" ht="18" customHeight="1" x14ac:dyDescent="0.3">
      <c r="B20" s="21">
        <v>2</v>
      </c>
      <c r="C20" s="72"/>
      <c r="D20" s="11"/>
      <c r="E20" s="11"/>
      <c r="F20" s="11"/>
      <c r="G20" s="11"/>
      <c r="H20" s="11"/>
      <c r="I20" s="11"/>
      <c r="J20" s="11"/>
      <c r="K20" s="11"/>
      <c r="L20" s="11"/>
      <c r="M20" s="11"/>
      <c r="N20" s="11"/>
      <c r="O20" s="11"/>
      <c r="P20" s="11"/>
      <c r="Q20" s="11"/>
      <c r="R20" s="11"/>
      <c r="S20" s="11"/>
      <c r="T20" s="11"/>
      <c r="U20" s="11"/>
      <c r="V20" s="11"/>
      <c r="W20" s="11"/>
      <c r="X20" s="73"/>
    </row>
    <row r="21" spans="2:24" ht="18" customHeight="1" x14ac:dyDescent="0.3">
      <c r="B21" s="21">
        <v>3</v>
      </c>
      <c r="C21" s="72"/>
      <c r="D21" s="11"/>
      <c r="E21" s="11"/>
      <c r="F21" s="11"/>
      <c r="G21" s="11"/>
      <c r="H21" s="11"/>
      <c r="I21" s="11"/>
      <c r="J21" s="11"/>
      <c r="K21" s="11"/>
      <c r="L21" s="11"/>
      <c r="M21" s="11"/>
      <c r="N21" s="11"/>
      <c r="O21" s="11"/>
      <c r="P21" s="11"/>
      <c r="Q21" s="11"/>
      <c r="R21" s="11"/>
      <c r="S21" s="11"/>
      <c r="T21" s="11"/>
      <c r="U21" s="11"/>
      <c r="V21" s="11"/>
      <c r="W21" s="11"/>
      <c r="X21" s="73"/>
    </row>
    <row r="22" spans="2:24" ht="18" customHeight="1" x14ac:dyDescent="0.3">
      <c r="B22" s="21">
        <v>4</v>
      </c>
      <c r="C22" s="72"/>
      <c r="D22" s="11"/>
      <c r="E22" s="11"/>
      <c r="F22" s="11"/>
      <c r="G22" s="11"/>
      <c r="H22" s="11"/>
      <c r="I22" s="11"/>
      <c r="J22" s="11"/>
      <c r="K22" s="11"/>
      <c r="L22" s="11"/>
      <c r="M22" s="11"/>
      <c r="N22" s="11"/>
      <c r="O22" s="11"/>
      <c r="P22" s="11"/>
      <c r="Q22" s="11"/>
      <c r="R22" s="11"/>
      <c r="S22" s="11"/>
      <c r="T22" s="11"/>
      <c r="U22" s="11"/>
      <c r="V22" s="11"/>
      <c r="W22" s="11"/>
      <c r="X22" s="73"/>
    </row>
    <row r="23" spans="2:24" ht="18" customHeight="1" x14ac:dyDescent="0.3">
      <c r="B23" s="21">
        <v>5</v>
      </c>
      <c r="C23" s="72"/>
      <c r="D23" s="11"/>
      <c r="E23" s="11"/>
      <c r="F23" s="11"/>
      <c r="G23" s="11"/>
      <c r="H23" s="11"/>
      <c r="I23" s="11"/>
      <c r="J23" s="11"/>
      <c r="K23" s="11"/>
      <c r="L23" s="11"/>
      <c r="M23" s="11"/>
      <c r="N23" s="11"/>
      <c r="O23" s="11"/>
      <c r="P23" s="11"/>
      <c r="Q23" s="11"/>
      <c r="R23" s="11"/>
      <c r="S23" s="11"/>
      <c r="T23" s="11"/>
      <c r="U23" s="11"/>
      <c r="V23" s="11"/>
      <c r="W23" s="11"/>
      <c r="X23" s="73"/>
    </row>
    <row r="24" spans="2:24" ht="18" customHeight="1" x14ac:dyDescent="0.3">
      <c r="C24" s="71"/>
      <c r="D24" s="60"/>
      <c r="E24" s="60"/>
      <c r="F24" s="60"/>
      <c r="G24" s="60"/>
      <c r="H24" s="60"/>
      <c r="I24" s="60"/>
      <c r="J24" s="60"/>
      <c r="K24" s="60"/>
      <c r="L24" s="60"/>
      <c r="M24" s="60"/>
      <c r="N24" s="60"/>
      <c r="O24" s="60"/>
      <c r="P24" s="60"/>
      <c r="Q24" s="60"/>
      <c r="R24" s="60"/>
      <c r="S24" s="60"/>
      <c r="T24" s="60"/>
      <c r="U24" s="60"/>
      <c r="V24" s="60"/>
      <c r="W24" s="60"/>
      <c r="X24" s="58"/>
    </row>
    <row r="25" spans="2:24" ht="16" thickBot="1" x14ac:dyDescent="0.35">
      <c r="C25" s="74" t="s">
        <v>48</v>
      </c>
      <c r="D25" s="75"/>
      <c r="E25" s="75"/>
      <c r="F25" s="75"/>
      <c r="G25" s="75"/>
      <c r="H25" s="75"/>
      <c r="I25" s="75"/>
      <c r="J25" s="75"/>
      <c r="K25" s="75"/>
      <c r="L25" s="75"/>
      <c r="M25" s="75"/>
      <c r="N25" s="75"/>
      <c r="O25" s="75"/>
      <c r="P25" s="75"/>
      <c r="Q25" s="75"/>
      <c r="R25" s="75"/>
      <c r="S25" s="75"/>
      <c r="T25" s="75"/>
      <c r="U25" s="75"/>
      <c r="V25" s="75"/>
      <c r="W25" s="75"/>
      <c r="X25" s="76"/>
    </row>
    <row r="26" spans="2:24" ht="12.75" customHeight="1" x14ac:dyDescent="0.3"/>
    <row r="27" spans="2:24" x14ac:dyDescent="0.3">
      <c r="C27" s="22"/>
      <c r="D27" s="23"/>
    </row>
    <row r="28" spans="2:24" x14ac:dyDescent="0.3">
      <c r="C28" s="22"/>
      <c r="D28" s="23"/>
    </row>
  </sheetData>
  <mergeCells count="6">
    <mergeCell ref="C25:X25"/>
    <mergeCell ref="O5:O15"/>
    <mergeCell ref="Y5:Y15"/>
    <mergeCell ref="D10:D12"/>
    <mergeCell ref="C1:D2"/>
    <mergeCell ref="E1:W2"/>
  </mergeCells>
  <printOptions horizontalCentered="1" verticalCentered="1"/>
  <pageMargins left="0.1" right="0.1" top="0.2" bottom="0.2" header="0.2" footer="0.2"/>
  <pageSetup scale="54"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AA6B-3877-4EA5-A322-A125FA6970B2}">
  <dimension ref="B2:I13"/>
  <sheetViews>
    <sheetView showGridLines="0" zoomScale="85" zoomScaleNormal="85" workbookViewId="0">
      <selection activeCell="I4" sqref="I4"/>
    </sheetView>
  </sheetViews>
  <sheetFormatPr defaultColWidth="9.1796875" defaultRowHeight="14.5" x14ac:dyDescent="0.35"/>
  <cols>
    <col min="1" max="1" width="9.1796875" style="6"/>
    <col min="2" max="9" width="17.54296875" style="6" customWidth="1"/>
    <col min="10" max="16384" width="9.1796875" style="6"/>
  </cols>
  <sheetData>
    <row r="2" spans="2:9" ht="18" customHeight="1" x14ac:dyDescent="0.35">
      <c r="B2" s="4" t="s">
        <v>12</v>
      </c>
      <c r="C2" s="5" t="s">
        <v>13</v>
      </c>
      <c r="D2" s="5" t="s">
        <v>14</v>
      </c>
      <c r="E2" s="5" t="s">
        <v>15</v>
      </c>
      <c r="F2" s="4" t="s">
        <v>12</v>
      </c>
      <c r="G2" s="4" t="s">
        <v>16</v>
      </c>
      <c r="H2" s="5" t="s">
        <v>17</v>
      </c>
      <c r="I2" s="5" t="s">
        <v>18</v>
      </c>
    </row>
    <row r="3" spans="2:9" ht="18" customHeight="1" x14ac:dyDescent="0.35">
      <c r="B3" s="12">
        <f>'Pareto Chart'!F6</f>
        <v>0</v>
      </c>
      <c r="C3" s="13">
        <f>'Pareto Chart'!N6+0.001</f>
        <v>1E-3</v>
      </c>
      <c r="D3" s="7">
        <f>LARGE($C$3:$C$12,1)</f>
        <v>0.01</v>
      </c>
      <c r="E3" s="7" t="str">
        <f t="shared" ref="E3:E12" si="0">IF(VLOOKUP(D3,$C$3:$F$12,4,FALSE)=0,"",VLOOKUP(D3,$C$3:$F$12,4,FALSE))</f>
        <v/>
      </c>
      <c r="F3" s="7">
        <f t="shared" ref="F3:F12" si="1">B3</f>
        <v>0</v>
      </c>
      <c r="G3" s="7">
        <f>TRUNC(D3)</f>
        <v>0</v>
      </c>
      <c r="H3" s="8" t="str">
        <f t="shared" ref="H3:H12" si="2">IF(ISERROR(G3/$G$13),"",G3/$G$13)</f>
        <v/>
      </c>
      <c r="I3" s="8" t="str">
        <f>IF(H3&lt;&gt;"",H3,"")</f>
        <v/>
      </c>
    </row>
    <row r="4" spans="2:9" ht="18" customHeight="1" x14ac:dyDescent="0.35">
      <c r="B4" s="12">
        <f>'Pareto Chart'!F7</f>
        <v>0</v>
      </c>
      <c r="C4" s="13">
        <f>'Pareto Chart'!N7+0.002</f>
        <v>2E-3</v>
      </c>
      <c r="D4" s="7">
        <f>LARGE($C$3:$C$12,2)</f>
        <v>8.9999999999999993E-3</v>
      </c>
      <c r="E4" s="7" t="str">
        <f t="shared" si="0"/>
        <v/>
      </c>
      <c r="F4" s="7">
        <f t="shared" si="1"/>
        <v>0</v>
      </c>
      <c r="G4" s="7">
        <f t="shared" ref="G4:G12" si="3">TRUNC(D4)</f>
        <v>0</v>
      </c>
      <c r="H4" s="8" t="str">
        <f t="shared" si="2"/>
        <v/>
      </c>
      <c r="I4" s="8" t="str">
        <f>IF(H4&lt;&gt;"",H4+I3,"")</f>
        <v/>
      </c>
    </row>
    <row r="5" spans="2:9" ht="18" customHeight="1" x14ac:dyDescent="0.35">
      <c r="B5" s="12">
        <f>'Pareto Chart'!F8</f>
        <v>0</v>
      </c>
      <c r="C5" s="13">
        <f>'Pareto Chart'!N8+0.003</f>
        <v>3.0000000000000001E-3</v>
      </c>
      <c r="D5" s="7">
        <f>LARGE($C$3:$C$12,3)</f>
        <v>8.0000000000000002E-3</v>
      </c>
      <c r="E5" s="7" t="str">
        <f t="shared" si="0"/>
        <v/>
      </c>
      <c r="F5" s="7">
        <f t="shared" si="1"/>
        <v>0</v>
      </c>
      <c r="G5" s="7">
        <f t="shared" si="3"/>
        <v>0</v>
      </c>
      <c r="H5" s="8" t="str">
        <f t="shared" si="2"/>
        <v/>
      </c>
      <c r="I5" s="8" t="str">
        <f>IF(H5&lt;&gt;"",H5+I4,"")</f>
        <v/>
      </c>
    </row>
    <row r="6" spans="2:9" ht="18" customHeight="1" x14ac:dyDescent="0.35">
      <c r="B6" s="12">
        <f>'Pareto Chart'!F9</f>
        <v>0</v>
      </c>
      <c r="C6" s="13">
        <f>'Pareto Chart'!N9+0.004</f>
        <v>4.0000000000000001E-3</v>
      </c>
      <c r="D6" s="7">
        <f>LARGE($C$3:$C$12,4)</f>
        <v>7.0000000000000001E-3</v>
      </c>
      <c r="E6" s="7" t="str">
        <f t="shared" si="0"/>
        <v/>
      </c>
      <c r="F6" s="7">
        <f t="shared" si="1"/>
        <v>0</v>
      </c>
      <c r="G6" s="7">
        <f t="shared" si="3"/>
        <v>0</v>
      </c>
      <c r="H6" s="8" t="str">
        <f t="shared" si="2"/>
        <v/>
      </c>
      <c r="I6" s="8" t="str">
        <f t="shared" ref="I6:I12" si="4">IF(H6&lt;&gt;"",H6+I5,"")</f>
        <v/>
      </c>
    </row>
    <row r="7" spans="2:9" ht="18" customHeight="1" x14ac:dyDescent="0.35">
      <c r="B7" s="12">
        <f>'Pareto Chart'!F10</f>
        <v>0</v>
      </c>
      <c r="C7" s="13">
        <f>'Pareto Chart'!N10+0.005</f>
        <v>5.0000000000000001E-3</v>
      </c>
      <c r="D7" s="7">
        <f>LARGE($C$3:$C$12,5)</f>
        <v>6.0000000000000001E-3</v>
      </c>
      <c r="E7" s="7" t="str">
        <f t="shared" si="0"/>
        <v/>
      </c>
      <c r="F7" s="7">
        <f t="shared" si="1"/>
        <v>0</v>
      </c>
      <c r="G7" s="7">
        <f t="shared" si="3"/>
        <v>0</v>
      </c>
      <c r="H7" s="8" t="str">
        <f t="shared" si="2"/>
        <v/>
      </c>
      <c r="I7" s="8" t="str">
        <f t="shared" si="4"/>
        <v/>
      </c>
    </row>
    <row r="8" spans="2:9" ht="18" customHeight="1" x14ac:dyDescent="0.35">
      <c r="B8" s="12">
        <f>'Pareto Chart'!F11</f>
        <v>0</v>
      </c>
      <c r="C8" s="13">
        <f>'Pareto Chart'!N11+0.006</f>
        <v>6.0000000000000001E-3</v>
      </c>
      <c r="D8" s="7">
        <f>LARGE($C$3:$C$12,6)</f>
        <v>5.0000000000000001E-3</v>
      </c>
      <c r="E8" s="7" t="str">
        <f t="shared" si="0"/>
        <v/>
      </c>
      <c r="F8" s="7">
        <f t="shared" si="1"/>
        <v>0</v>
      </c>
      <c r="G8" s="7">
        <f t="shared" si="3"/>
        <v>0</v>
      </c>
      <c r="H8" s="8" t="str">
        <f t="shared" si="2"/>
        <v/>
      </c>
      <c r="I8" s="8" t="str">
        <f t="shared" si="4"/>
        <v/>
      </c>
    </row>
    <row r="9" spans="2:9" ht="18" customHeight="1" x14ac:dyDescent="0.35">
      <c r="B9" s="12">
        <f>'Pareto Chart'!F12</f>
        <v>0</v>
      </c>
      <c r="C9" s="13">
        <f>'Pareto Chart'!N12+0.007</f>
        <v>7.0000000000000001E-3</v>
      </c>
      <c r="D9" s="7">
        <f>LARGE($C$3:$C$12,7)</f>
        <v>4.0000000000000001E-3</v>
      </c>
      <c r="E9" s="7" t="str">
        <f t="shared" si="0"/>
        <v/>
      </c>
      <c r="F9" s="7">
        <f t="shared" si="1"/>
        <v>0</v>
      </c>
      <c r="G9" s="7">
        <f t="shared" si="3"/>
        <v>0</v>
      </c>
      <c r="H9" s="8" t="str">
        <f t="shared" si="2"/>
        <v/>
      </c>
      <c r="I9" s="8" t="str">
        <f t="shared" si="4"/>
        <v/>
      </c>
    </row>
    <row r="10" spans="2:9" ht="18" customHeight="1" x14ac:dyDescent="0.35">
      <c r="B10" s="12">
        <f>'Pareto Chart'!F13</f>
        <v>0</v>
      </c>
      <c r="C10" s="13">
        <f>'Pareto Chart'!N13+0.008</f>
        <v>8.0000000000000002E-3</v>
      </c>
      <c r="D10" s="7">
        <f>LARGE($C$3:$C$12,8)</f>
        <v>3.0000000000000001E-3</v>
      </c>
      <c r="E10" s="7" t="str">
        <f t="shared" si="0"/>
        <v/>
      </c>
      <c r="F10" s="7">
        <f t="shared" si="1"/>
        <v>0</v>
      </c>
      <c r="G10" s="7">
        <f t="shared" si="3"/>
        <v>0</v>
      </c>
      <c r="H10" s="8" t="str">
        <f t="shared" si="2"/>
        <v/>
      </c>
      <c r="I10" s="8" t="str">
        <f t="shared" si="4"/>
        <v/>
      </c>
    </row>
    <row r="11" spans="2:9" ht="18" customHeight="1" x14ac:dyDescent="0.35">
      <c r="B11" s="12">
        <f>'Pareto Chart'!F14</f>
        <v>0</v>
      </c>
      <c r="C11" s="13">
        <f>'Pareto Chart'!N14+0.009</f>
        <v>8.9999999999999993E-3</v>
      </c>
      <c r="D11" s="7">
        <f>LARGE($C$3:$C$12,9)</f>
        <v>2E-3</v>
      </c>
      <c r="E11" s="7" t="str">
        <f t="shared" si="0"/>
        <v/>
      </c>
      <c r="F11" s="7">
        <f t="shared" si="1"/>
        <v>0</v>
      </c>
      <c r="G11" s="7">
        <f t="shared" si="3"/>
        <v>0</v>
      </c>
      <c r="H11" s="8" t="str">
        <f t="shared" si="2"/>
        <v/>
      </c>
      <c r="I11" s="8" t="str">
        <f t="shared" si="4"/>
        <v/>
      </c>
    </row>
    <row r="12" spans="2:9" ht="18" customHeight="1" x14ac:dyDescent="0.35">
      <c r="B12" s="12">
        <f>'Pareto Chart'!F15</f>
        <v>0</v>
      </c>
      <c r="C12" s="13">
        <f>'Pareto Chart'!N15+0.01</f>
        <v>0.01</v>
      </c>
      <c r="D12" s="7">
        <f>LARGE($C$3:$C$12,10)</f>
        <v>1E-3</v>
      </c>
      <c r="E12" s="7" t="str">
        <f t="shared" si="0"/>
        <v/>
      </c>
      <c r="F12" s="7">
        <f t="shared" si="1"/>
        <v>0</v>
      </c>
      <c r="G12" s="7">
        <f t="shared" si="3"/>
        <v>0</v>
      </c>
      <c r="H12" s="8" t="str">
        <f t="shared" si="2"/>
        <v/>
      </c>
      <c r="I12" s="8" t="str">
        <f t="shared" si="4"/>
        <v/>
      </c>
    </row>
    <row r="13" spans="2:9" x14ac:dyDescent="0.35">
      <c r="D13" s="9"/>
      <c r="G13" s="9">
        <f>SUM(G3:G12)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7"/>
  <sheetViews>
    <sheetView topLeftCell="A6" workbookViewId="0">
      <selection activeCell="B17" sqref="A17:XFD17"/>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x14ac:dyDescent="0.25">
      <c r="B1" s="2" t="e" vm="1">
        <v>#VALUE!</v>
      </c>
      <c r="C1" s="52" t="s">
        <v>0</v>
      </c>
      <c r="D1" s="52"/>
      <c r="E1" s="52"/>
    </row>
    <row r="2" spans="1:5" ht="15.5" x14ac:dyDescent="0.25">
      <c r="B2" s="32" t="s">
        <v>1</v>
      </c>
      <c r="C2" s="33"/>
      <c r="D2" s="54"/>
      <c r="E2" s="32" t="s">
        <v>2</v>
      </c>
    </row>
    <row r="3" spans="1:5" ht="15" customHeight="1" x14ac:dyDescent="0.25">
      <c r="B3" s="50" t="s">
        <v>39</v>
      </c>
      <c r="C3" s="51"/>
      <c r="D3" s="55"/>
      <c r="E3" s="34" t="s">
        <v>3</v>
      </c>
    </row>
    <row r="4" spans="1:5" x14ac:dyDescent="0.25">
      <c r="B4" s="51"/>
      <c r="C4" s="51"/>
      <c r="D4" s="55"/>
      <c r="E4" s="34" t="s">
        <v>4</v>
      </c>
    </row>
    <row r="5" spans="1:5" x14ac:dyDescent="0.25">
      <c r="B5" s="51"/>
      <c r="C5" s="51"/>
      <c r="D5" s="55"/>
      <c r="E5" s="34" t="s">
        <v>5</v>
      </c>
    </row>
    <row r="6" spans="1:5" x14ac:dyDescent="0.25">
      <c r="B6" s="51"/>
      <c r="C6" s="51"/>
      <c r="D6" s="55"/>
      <c r="E6" s="34" t="s">
        <v>6</v>
      </c>
    </row>
    <row r="7" spans="1:5" ht="15.5" x14ac:dyDescent="0.25">
      <c r="B7" s="32" t="s">
        <v>7</v>
      </c>
      <c r="C7" s="33"/>
      <c r="D7" s="55"/>
      <c r="E7" s="34" t="s">
        <v>8</v>
      </c>
    </row>
    <row r="8" spans="1:5" x14ac:dyDescent="0.25">
      <c r="A8" s="3">
        <v>1</v>
      </c>
      <c r="B8" s="34" t="s">
        <v>29</v>
      </c>
      <c r="C8" s="35"/>
      <c r="D8" s="55"/>
      <c r="E8" s="36"/>
    </row>
    <row r="9" spans="1:5" ht="15.5" x14ac:dyDescent="0.25">
      <c r="A9" s="3">
        <v>2</v>
      </c>
      <c r="B9" s="34" t="s">
        <v>30</v>
      </c>
      <c r="C9" s="35"/>
      <c r="D9" s="55"/>
      <c r="E9" s="32" t="s">
        <v>9</v>
      </c>
    </row>
    <row r="10" spans="1:5" x14ac:dyDescent="0.25">
      <c r="A10" s="3">
        <v>3</v>
      </c>
      <c r="B10" s="34" t="s">
        <v>40</v>
      </c>
      <c r="C10" s="35"/>
      <c r="D10" s="55"/>
      <c r="E10" s="34"/>
    </row>
    <row r="11" spans="1:5" x14ac:dyDescent="0.25">
      <c r="A11" s="3">
        <v>4</v>
      </c>
      <c r="B11" s="34" t="s">
        <v>31</v>
      </c>
      <c r="C11" s="35"/>
      <c r="D11" s="55"/>
      <c r="E11" s="37"/>
    </row>
    <row r="12" spans="1:5" x14ac:dyDescent="0.25">
      <c r="A12" s="3">
        <v>5</v>
      </c>
      <c r="B12" s="34" t="s">
        <v>32</v>
      </c>
      <c r="C12" s="35"/>
      <c r="D12" s="55"/>
      <c r="E12" s="34"/>
    </row>
    <row r="13" spans="1:5" x14ac:dyDescent="0.25">
      <c r="A13" s="3">
        <v>6</v>
      </c>
      <c r="B13" s="34" t="s">
        <v>33</v>
      </c>
      <c r="C13" s="35"/>
      <c r="D13" s="55"/>
      <c r="E13" s="37"/>
    </row>
    <row r="14" spans="1:5" x14ac:dyDescent="0.25">
      <c r="A14" s="3">
        <v>7</v>
      </c>
      <c r="B14" s="34" t="s">
        <v>34</v>
      </c>
      <c r="C14" s="35"/>
      <c r="D14" s="55"/>
      <c r="E14" s="34"/>
    </row>
    <row r="15" spans="1:5" x14ac:dyDescent="0.25">
      <c r="A15" s="3">
        <v>8</v>
      </c>
      <c r="B15" s="34" t="s">
        <v>35</v>
      </c>
      <c r="C15" s="35"/>
      <c r="D15" s="55"/>
      <c r="E15" s="34" t="s">
        <v>49</v>
      </c>
    </row>
    <row r="16" spans="1:5" x14ac:dyDescent="0.25">
      <c r="A16" s="3">
        <v>9</v>
      </c>
      <c r="B16" s="34" t="s">
        <v>10</v>
      </c>
      <c r="C16" s="35"/>
      <c r="D16" s="56"/>
      <c r="E16" s="37"/>
    </row>
    <row r="17" spans="2:5" ht="15.5" x14ac:dyDescent="0.25">
      <c r="B17" s="53" t="s">
        <v>48</v>
      </c>
      <c r="C17" s="53"/>
      <c r="D17" s="53"/>
      <c r="E17" s="53"/>
    </row>
  </sheetData>
  <mergeCells count="4">
    <mergeCell ref="B3:C6"/>
    <mergeCell ref="C1:E1"/>
    <mergeCell ref="B17:E17"/>
    <mergeCell ref="D2:D16"/>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Pareto Chart</vt:lpstr>
      <vt:lpstr>_data</vt:lpstr>
      <vt:lpstr>Guide</vt:lpstr>
      <vt:lpstr>Guide!Print_Area</vt:lpstr>
      <vt:lpstr>'Pareto Chart'!Print_Area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2025-07-20T07:00:19Z</cp:lastPrinted>
  <dcterms:created xsi:type="dcterms:W3CDTF">1999-07-21T13:29:36Z</dcterms:created>
  <dcterms:modified xsi:type="dcterms:W3CDTF">2025-10-04T09:35:40Z</dcterms:modified>
  <cp:version>3.1</cp:version>
</cp:coreProperties>
</file>