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C:\LEAN TOOL\7QC Tools\Pareto Chart\"/>
    </mc:Choice>
  </mc:AlternateContent>
  <xr:revisionPtr revIDLastSave="0" documentId="13_ncr:1_{ECC52C80-4964-470D-8B60-ADC2B43A9AF1}" xr6:coauthVersionLast="47" xr6:coauthVersionMax="47" xr10:uidLastSave="{00000000-0000-0000-0000-000000000000}"/>
  <bookViews>
    <workbookView xWindow="-110" yWindow="-110" windowWidth="19420" windowHeight="10300" tabRatio="718" activeTab="2" xr2:uid="{00000000-000D-0000-FFFF-FFFF00000000}"/>
  </bookViews>
  <sheets>
    <sheet name="Pareto Chart" sheetId="9" r:id="rId1"/>
    <sheet name="_data" sheetId="10" state="hidden" r:id="rId2"/>
    <sheet name="Guide" sheetId="7" r:id="rId3"/>
  </sheets>
  <externalReferences>
    <externalReference r:id="rId4"/>
  </externalReferences>
  <definedNames>
    <definedName name="Correlation_Options">'[1]Data Validation Sources'!$C$2:$C$6</definedName>
    <definedName name="_xlnm.Print_Area" localSheetId="2">Guide!$A$1:$F$18</definedName>
    <definedName name="_xlnm.Print_Area" localSheetId="0">'Pareto Chart'!$A$1:$S$26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2" i="10" l="1"/>
  <c r="C11" i="10"/>
  <c r="C10" i="10"/>
  <c r="C9" i="10"/>
  <c r="C8" i="10"/>
  <c r="C7" i="10"/>
  <c r="C6" i="10"/>
  <c r="C5" i="10"/>
  <c r="C4" i="10"/>
  <c r="C3" i="10"/>
  <c r="B12" i="10"/>
  <c r="F12" i="10" s="1"/>
  <c r="B11" i="10"/>
  <c r="F11" i="10" s="1"/>
  <c r="B10" i="10"/>
  <c r="B9" i="10"/>
  <c r="F9" i="10" s="1"/>
  <c r="B8" i="10"/>
  <c r="F8" i="10" s="1"/>
  <c r="B7" i="10"/>
  <c r="F7" i="10" s="1"/>
  <c r="B6" i="10"/>
  <c r="B5" i="10"/>
  <c r="F5" i="10" s="1"/>
  <c r="B4" i="10"/>
  <c r="F4" i="10" s="1"/>
  <c r="B3" i="10"/>
  <c r="F6" i="10"/>
  <c r="F10" i="10"/>
  <c r="D15" i="9"/>
  <c r="D14" i="9"/>
  <c r="D9" i="10" l="1"/>
  <c r="G9" i="10" s="1"/>
  <c r="D6" i="10"/>
  <c r="G6" i="10" s="1"/>
  <c r="D10" i="10"/>
  <c r="G10" i="10" s="1"/>
  <c r="D11" i="10"/>
  <c r="G11" i="10" s="1"/>
  <c r="D5" i="10"/>
  <c r="E5" i="10" s="1"/>
  <c r="D4" i="10"/>
  <c r="G4" i="10" s="1"/>
  <c r="D7" i="10"/>
  <c r="G7" i="10" s="1"/>
  <c r="D8" i="10"/>
  <c r="G8" i="10" s="1"/>
  <c r="D12" i="10"/>
  <c r="G12" i="10" s="1"/>
  <c r="D3" i="10"/>
  <c r="G3" i="10" s="1"/>
  <c r="E9" i="10" l="1"/>
  <c r="E4" i="10"/>
  <c r="F3" i="10" s="1"/>
  <c r="E10" i="10" s="1"/>
  <c r="E11" i="10"/>
  <c r="E6" i="10"/>
  <c r="E3" i="10"/>
  <c r="G5" i="10"/>
  <c r="G13" i="10" s="1"/>
  <c r="E8" i="10"/>
  <c r="E7" i="10"/>
  <c r="E12" i="10" l="1"/>
  <c r="H11" i="10"/>
  <c r="H10" i="10"/>
  <c r="H7" i="10"/>
  <c r="H9" i="10"/>
  <c r="H12" i="10"/>
  <c r="H6" i="10"/>
  <c r="H8" i="10"/>
  <c r="H5" i="10"/>
  <c r="H3" i="10"/>
  <c r="I3" i="10" s="1"/>
  <c r="H4" i="10"/>
  <c r="I4" i="10" l="1"/>
  <c r="I5" i="10" s="1"/>
  <c r="I6" i="10" s="1"/>
  <c r="I7" i="10" s="1"/>
  <c r="I8" i="10" s="1"/>
  <c r="I9" i="10" s="1"/>
  <c r="I10" i="10" s="1"/>
  <c r="I11" i="10" s="1"/>
  <c r="I12" i="10" s="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<sst xmlns="http://schemas.openxmlformats.org/spreadsheetml/2006/main" count="46" uniqueCount="43">
  <si>
    <t>GUIDE</t>
  </si>
  <si>
    <t>DESCRIPTION</t>
  </si>
  <si>
    <t>TERMS AND CONDITIONS</t>
  </si>
  <si>
    <t>This template is made for personal and business use only.</t>
  </si>
  <si>
    <t>It may not be made available publicly without prior written consent of CIToolkit.</t>
  </si>
  <si>
    <t>Redistribution, reselling, lease, license, sub-license or offering this template to a third party are not allowed.</t>
  </si>
  <si>
    <t>This includes uploading it to another website &amp; offering it without reference or maintaining CIToolkit information.</t>
  </si>
  <si>
    <t>INSTRUCTIONS</t>
  </si>
  <si>
    <t>This template can be customized and modified to fit your requirements. We are not liable however for its misuse.</t>
  </si>
  <si>
    <t>LEARN MORE</t>
  </si>
  <si>
    <t>For any help or more information,  or to report any errors in the worksheet, please email us at:</t>
  </si>
  <si>
    <t>Note: Only the white cells are intended for user input.</t>
  </si>
  <si>
    <t>PARETO CHART</t>
  </si>
  <si>
    <t>Category</t>
  </si>
  <si>
    <t>Total + fraction</t>
  </si>
  <si>
    <t>Ordered totals</t>
  </si>
  <si>
    <t>Order of event</t>
  </si>
  <si>
    <t>Trunc</t>
  </si>
  <si>
    <t>%</t>
  </si>
  <si>
    <t>Accumulated %</t>
  </si>
  <si>
    <t>Total categories</t>
  </si>
  <si>
    <t>Total frequencies</t>
  </si>
  <si>
    <t>DATE</t>
  </si>
  <si>
    <t>PROJECT</t>
  </si>
  <si>
    <t>PROCESS</t>
  </si>
  <si>
    <t>ANALYST</t>
  </si>
  <si>
    <t>FREQUENCIES</t>
  </si>
  <si>
    <t>CUMULATIVE FREQUENCIES</t>
  </si>
  <si>
    <t>CATEGORY</t>
  </si>
  <si>
    <t>FREQUENCY</t>
  </si>
  <si>
    <t>CONCLUSIONS:</t>
  </si>
  <si>
    <t>AGGREGATED DATA</t>
  </si>
  <si>
    <t>This Pareto chart template is designed for use with pre-aggregated or summarized data. It's simple, easy to use, and allows you to enter up to 10 categories. If you need to display more categories, you may add additional rows to the worksheet. For more advanced Pareto analysis, consider using specialized tools or software.</t>
  </si>
  <si>
    <t>Collect data using a printed form or a check sheet.</t>
  </si>
  <si>
    <t>Enter the Pareto items in the 'Category' column.</t>
  </si>
  <si>
    <t>Enter the frequency of each category in the 'Frequency' column.</t>
  </si>
  <si>
    <t>Categories may include factors, causes, events, complaints, errors, defects, issues, etc.</t>
  </si>
  <si>
    <t>Review the resulting Pareto chart.</t>
  </si>
  <si>
    <t>If a Pareto pattern is present (few items account for about 80% of the impact), focus on those key causes.</t>
  </si>
  <si>
    <t>If no clear Pareto pattern is observed, consider collecting more data or using additional analysis tools.</t>
  </si>
  <si>
    <t>Note: There is a hidden worksheet that contains the calculations for generating the chart.</t>
  </si>
  <si>
    <t>All things reserved to GCPL</t>
  </si>
  <si>
    <t>To learn more about other continuous improvement tools, visit the gcpl website.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</si>
</sst>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00"/>
  </numFmts>
  <fonts count="26"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Calibri"/>
      <family val="2"/>
      <scheme val="minor"/>
    </font>
    <font>
      <sz val="9"/>
      <name val="Calibri"/>
      <family val="2"/>
      <scheme val="minor"/>
    </font>
    <font>
      <sz val="10"/>
      <color theme="0" tint="-0.34998626667073579"/>
      <name val="Calibri"/>
      <family val="2"/>
      <scheme val="minor"/>
    </font>
    <font>
      <sz val="10"/>
      <name val="Arial"/>
      <family val="2"/>
    </font>
    <font>
      <b/>
      <sz val="22"/>
      <color theme="1"/>
      <name val="Calibri"/>
      <family val="2"/>
      <scheme val="minor"/>
    </font>
    <font>
      <b/>
      <sz val="12"/>
      <color theme="1"/>
      <name val="Calibri"/>
      <family val="2"/>
      <scheme val="minor"/>
    </font>
    <font>
      <sz val="10"/>
      <color theme="1"/>
      <name val="Calibri"/>
      <family val="2"/>
      <scheme val="minor"/>
    </font>
    <font>
      <u/>
      <sz val="11"/>
      <color theme="10"/>
      <name val="Calibri"/>
      <family val="2"/>
      <scheme val="minor"/>
    </font>
    <font>
      <u/>
      <sz val="10"/>
      <color theme="10"/>
      <name val="Calibri"/>
      <family val="2"/>
      <scheme val="minor"/>
    </font>
    <font>
      <sz val="12"/>
      <name val="Calibri"/>
      <family val="2"/>
      <scheme val="minor"/>
    </font>
    <font>
      <sz val="11"/>
      <color theme="1"/>
      <name val="Calibri"/>
      <family val="2"/>
      <charset val="178"/>
      <scheme val="minor"/>
    </font>
    <font>
      <sz val="10"/>
      <color rgb="FFFF0066"/>
      <name val="Calibri"/>
      <family val="2"/>
      <scheme val="minor"/>
    </font>
    <font>
      <sz val="9"/>
      <color theme="0" tint="-0.34998626667073579"/>
      <name val="Calibri"/>
      <family val="2"/>
      <scheme val="minor"/>
    </font>
    <font>
      <sz val="9"/>
      <color theme="1" tint="0.499984740745262"/>
      <name val="Calibri"/>
      <family val="2"/>
      <scheme val="minor"/>
    </font>
    <font>
      <b/>
      <sz val="22"/>
      <name val="Calibri"/>
      <family val="2"/>
      <scheme val="minor"/>
    </font>
    <font>
      <sz val="14"/>
      <color theme="0"/>
      <name val="Calibri"/>
      <family val="2"/>
      <scheme val="minor"/>
    </font>
    <font>
      <sz val="11"/>
      <color theme="0"/>
      <name val="Calibri"/>
      <family val="2"/>
      <scheme val="minor"/>
    </font>
    <font>
      <sz val="11"/>
      <name val="Calibri"/>
      <family val="2"/>
      <scheme val="minor"/>
    </font>
    <font>
      <sz val="11"/>
      <color theme="0" tint="-0.499984740745262"/>
      <name val="Calibri"/>
      <family val="2"/>
      <scheme val="minor"/>
    </font>
    <font>
      <sz val="11"/>
      <name val="Arial"/>
      <family val="2"/>
    </font>
    <font>
      <b/>
      <sz val="16"/>
      <name val="Calibri"/>
      <family val="2"/>
      <scheme val="minor"/>
    </font>
    <font>
      <sz val="16"/>
      <color theme="1"/>
      <name val="Calibri"/>
      <family val="2"/>
      <scheme val="minor"/>
    </font>
  </fonts>
  <fills count="9">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0"/>
        <bgColor indexed="64"/>
      </patternFill>
    </fill>
    <fill>
      <patternFill patternType="solid">
        <fgColor theme="1" tint="0.34998626667073579"/>
        <bgColor indexed="64"/>
      </patternFill>
    </fill>
    <fill>
      <patternFill patternType="solid">
        <fgColor rgb="FFE6E6E6"/>
        <bgColor indexed="64"/>
      </patternFill>
    </fill>
    <fill>
      <patternFill patternType="darkUp">
        <fgColor theme="0" tint="-0.24994659260841701"/>
        <bgColor theme="0" tint="-0.14999847407452621"/>
      </patternFill>
    </fill>
    <fill>
      <patternFill patternType="solid">
        <fgColor theme="6" tint="0.39997558519241921"/>
        <bgColor indexed="64"/>
      </patternFill>
    </fill>
  </fills>
  <borders count="23">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top style="thin">
        <color theme="0" tint="-0.249977111117893"/>
      </top>
      <bottom/>
      <diagonal/>
    </border>
    <border>
      <left/>
      <right/>
      <top/>
      <bottom style="thin">
        <color theme="0" tint="-0.249977111117893"/>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theme="0" tint="-0.249977111117893"/>
      </right>
      <top style="thin">
        <color theme="0" tint="-0.249977111117893"/>
      </top>
      <bottom style="thin">
        <color theme="0" tint="-0.249977111117893"/>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medium">
        <color indexed="64"/>
      </left>
      <right/>
      <top/>
      <bottom style="thin">
        <color theme="0" tint="-0.249977111117893"/>
      </bottom>
      <diagonal/>
    </border>
  </borders>
  <cellStyleXfs count="7">
    <xf numFmtId="0" fontId="0" fillId="0" borderId="0"/>
    <xf numFmtId="0" fontId="3" fillId="0" borderId="0"/>
    <xf numFmtId="0" fontId="11" fillId="0" borderId="0" applyNumberFormat="0" applyFill="0" applyBorder="0" applyAlignment="0" applyProtection="0"/>
    <xf numFmtId="0" fontId="7" fillId="0" borderId="0" applyProtection="0"/>
    <xf numFmtId="0" fontId="14" fillId="0" borderId="0"/>
    <xf numFmtId="0" fontId="7" fillId="0" borderId="0"/>
    <xf numFmtId="0" fontId="2" fillId="0" borderId="0"/>
  </cellStyleXfs>
  <cellXfs count="79">
    <xf numFmtId="0" fontId="0" fillId="0" borderId="0" xfId="0"/>
    <xf numFmtId="0" fontId="3" fillId="3" borderId="0" xfId="1" applyFill="1" applyAlignment="1">
      <alignment vertical="center"/>
    </xf>
    <xf numFmtId="0" fontId="6" fillId="3" borderId="0" xfId="1" applyFont="1" applyFill="1" applyAlignment="1">
      <alignment vertical="center"/>
    </xf>
    <xf numFmtId="0" fontId="20" fillId="5" borderId="1" xfId="0" applyFont="1" applyFill="1" applyBorder="1" applyAlignment="1">
      <alignment horizontal="center" vertical="center" wrapText="1"/>
    </xf>
    <xf numFmtId="0" fontId="20" fillId="5" borderId="1" xfId="0" applyFont="1" applyFill="1" applyBorder="1" applyAlignment="1">
      <alignment horizontal="center" vertical="center"/>
    </xf>
    <xf numFmtId="0" fontId="21" fillId="6" borderId="0" xfId="0" applyFont="1" applyFill="1"/>
    <xf numFmtId="0" fontId="21" fillId="2" borderId="1" xfId="0" applyFont="1" applyFill="1" applyBorder="1" applyAlignment="1">
      <alignment horizontal="center" vertical="center"/>
    </xf>
    <xf numFmtId="164" fontId="21" fillId="2" borderId="1" xfId="0" applyNumberFormat="1" applyFont="1" applyFill="1" applyBorder="1" applyAlignment="1">
      <alignment horizontal="center" vertical="center"/>
    </xf>
    <xf numFmtId="0" fontId="21" fillId="6" borderId="0" xfId="0" applyFont="1" applyFill="1" applyAlignment="1">
      <alignment horizontal="center"/>
    </xf>
    <xf numFmtId="49" fontId="2" fillId="0" borderId="1" xfId="6" applyNumberFormat="1" applyBorder="1" applyAlignment="1" applyProtection="1">
      <alignment horizontal="center" vertical="center"/>
      <protection locked="0"/>
    </xf>
    <xf numFmtId="1" fontId="21" fillId="4" borderId="1" xfId="0" applyNumberFormat="1" applyFont="1" applyFill="1" applyBorder="1" applyAlignment="1" applyProtection="1">
      <alignment horizontal="center" vertical="center"/>
      <protection locked="0"/>
    </xf>
    <xf numFmtId="0" fontId="21" fillId="4" borderId="3" xfId="0" applyFont="1" applyFill="1" applyBorder="1" applyAlignment="1" applyProtection="1">
      <alignment vertical="center"/>
      <protection locked="0"/>
    </xf>
    <xf numFmtId="49" fontId="21" fillId="2" borderId="1" xfId="0" applyNumberFormat="1" applyFont="1" applyFill="1" applyBorder="1" applyAlignment="1">
      <alignment horizontal="center" vertical="center"/>
    </xf>
    <xf numFmtId="166" fontId="21" fillId="2" borderId="1" xfId="0" applyNumberFormat="1" applyFont="1" applyFill="1" applyBorder="1" applyAlignment="1">
      <alignment horizontal="center" vertical="center"/>
    </xf>
    <xf numFmtId="49" fontId="1" fillId="0" borderId="1" xfId="6" applyNumberFormat="1" applyFont="1" applyBorder="1" applyAlignment="1" applyProtection="1">
      <alignment horizontal="center" vertical="center"/>
      <protection locked="0"/>
    </xf>
    <xf numFmtId="0" fontId="5" fillId="3" borderId="0" xfId="0" applyFont="1" applyFill="1"/>
    <xf numFmtId="0" fontId="21" fillId="7" borderId="1" xfId="0" applyFont="1" applyFill="1" applyBorder="1" applyAlignment="1">
      <alignment vertical="center"/>
    </xf>
    <xf numFmtId="0" fontId="22" fillId="6" borderId="1" xfId="0" applyFont="1" applyFill="1" applyBorder="1" applyAlignment="1">
      <alignment horizontal="left" vertical="center"/>
    </xf>
    <xf numFmtId="1" fontId="22" fillId="6" borderId="1" xfId="0" applyNumberFormat="1" applyFont="1" applyFill="1" applyBorder="1" applyAlignment="1">
      <alignment horizontal="left" vertical="center"/>
    </xf>
    <xf numFmtId="2" fontId="22" fillId="3" borderId="2" xfId="0" applyNumberFormat="1" applyFont="1" applyFill="1" applyBorder="1" applyAlignment="1">
      <alignment horizontal="left" vertical="center"/>
    </xf>
    <xf numFmtId="165" fontId="2" fillId="3" borderId="2" xfId="6" applyNumberFormat="1" applyFill="1" applyBorder="1" applyAlignment="1">
      <alignment horizontal="center" vertical="center"/>
    </xf>
    <xf numFmtId="1" fontId="21" fillId="3" borderId="2" xfId="0" applyNumberFormat="1" applyFont="1" applyFill="1" applyBorder="1" applyAlignment="1">
      <alignment horizontal="center" vertical="center"/>
    </xf>
    <xf numFmtId="0" fontId="22" fillId="3" borderId="0" xfId="0" applyFont="1" applyFill="1" applyAlignment="1">
      <alignment vertical="center"/>
    </xf>
    <xf numFmtId="0" fontId="17" fillId="3" borderId="0" xfId="0" applyFont="1" applyFill="1"/>
    <xf numFmtId="0" fontId="16" fillId="3" borderId="0" xfId="0" applyFont="1" applyFill="1"/>
    <xf numFmtId="0" fontId="9" fillId="3" borderId="10" xfId="1" applyFont="1" applyFill="1" applyBorder="1" applyAlignment="1">
      <alignment vertical="center"/>
    </xf>
    <xf numFmtId="0" fontId="3" fillId="3" borderId="10" xfId="1" applyFill="1" applyBorder="1" applyAlignment="1">
      <alignment vertical="center"/>
    </xf>
    <xf numFmtId="0" fontId="10" fillId="2" borderId="10" xfId="1" applyFont="1" applyFill="1" applyBorder="1" applyAlignment="1">
      <alignment vertical="center"/>
    </xf>
    <xf numFmtId="0" fontId="3" fillId="2" borderId="10" xfId="1" applyFill="1" applyBorder="1" applyAlignment="1">
      <alignment vertical="center"/>
    </xf>
    <xf numFmtId="0" fontId="10" fillId="3" borderId="10" xfId="1" applyFont="1" applyFill="1" applyBorder="1" applyAlignment="1">
      <alignment vertical="center"/>
    </xf>
    <xf numFmtId="0" fontId="12" fillId="2" borderId="10" xfId="2" applyFont="1" applyFill="1" applyBorder="1" applyAlignment="1">
      <alignment vertical="center"/>
    </xf>
    <xf numFmtId="0" fontId="21" fillId="4" borderId="1" xfId="0" applyFont="1" applyFill="1" applyBorder="1" applyAlignment="1" applyProtection="1">
      <alignment horizontal="left" vertical="top" wrapText="1"/>
      <protection locked="0"/>
    </xf>
    <xf numFmtId="0" fontId="24" fillId="8" borderId="4" xfId="0" applyFont="1" applyFill="1" applyBorder="1" applyAlignment="1">
      <alignment horizontal="center" vertical="center"/>
    </xf>
    <xf numFmtId="0" fontId="24" fillId="8" borderId="5" xfId="0" applyFont="1" applyFill="1" applyBorder="1" applyAlignment="1">
      <alignment horizontal="center" vertical="center"/>
    </xf>
    <xf numFmtId="0" fontId="24" fillId="8" borderId="6" xfId="0" applyFont="1" applyFill="1" applyBorder="1" applyAlignment="1">
      <alignment horizontal="center" vertical="center"/>
    </xf>
    <xf numFmtId="0" fontId="24" fillId="8" borderId="7" xfId="0" applyFont="1" applyFill="1" applyBorder="1" applyAlignment="1">
      <alignment horizontal="center" vertical="center"/>
    </xf>
    <xf numFmtId="0" fontId="24" fillId="8" borderId="8" xfId="0" applyFont="1" applyFill="1" applyBorder="1" applyAlignment="1">
      <alignment horizontal="center" vertical="center"/>
    </xf>
    <xf numFmtId="0" fontId="24" fillId="8" borderId="9" xfId="0" applyFont="1" applyFill="1" applyBorder="1" applyAlignment="1">
      <alignment horizontal="center" vertical="center"/>
    </xf>
    <xf numFmtId="0" fontId="10" fillId="2" borderId="10" xfId="1" applyFont="1" applyFill="1" applyBorder="1" applyAlignment="1">
      <alignment horizontal="left" vertical="center" wrapText="1"/>
    </xf>
    <xf numFmtId="0" fontId="15" fillId="2" borderId="10" xfId="1" applyFont="1" applyFill="1" applyBorder="1" applyAlignment="1">
      <alignment horizontal="left" vertical="center" wrapText="1"/>
    </xf>
    <xf numFmtId="0" fontId="3" fillId="3" borderId="12" xfId="1" applyFill="1" applyBorder="1" applyAlignment="1">
      <alignment horizontal="center" vertical="center"/>
    </xf>
    <xf numFmtId="0" fontId="3" fillId="3" borderId="13" xfId="1" applyFill="1" applyBorder="1" applyAlignment="1">
      <alignment vertical="center"/>
    </xf>
    <xf numFmtId="0" fontId="9" fillId="3" borderId="13" xfId="1" applyFont="1" applyFill="1" applyBorder="1" applyAlignment="1">
      <alignment vertical="center"/>
    </xf>
    <xf numFmtId="0" fontId="25" fillId="8" borderId="15" xfId="1" applyFont="1" applyFill="1" applyBorder="1" applyAlignment="1">
      <alignment horizontal="center" vertical="center"/>
    </xf>
    <xf numFmtId="0" fontId="25" fillId="8" borderId="16" xfId="1" applyFont="1" applyFill="1" applyBorder="1" applyAlignment="1">
      <alignment horizontal="center" vertical="center"/>
    </xf>
    <xf numFmtId="0" fontId="25" fillId="8" borderId="17" xfId="1" applyFont="1" applyFill="1" applyBorder="1" applyAlignment="1">
      <alignment horizontal="center" vertical="center"/>
    </xf>
    <xf numFmtId="0" fontId="8" fillId="3" borderId="14" xfId="1" applyFont="1" applyFill="1" applyBorder="1" applyAlignment="1">
      <alignment vertical="center"/>
    </xf>
    <xf numFmtId="0" fontId="10" fillId="2" borderId="11" xfId="1" applyFont="1" applyFill="1" applyBorder="1" applyAlignment="1">
      <alignment vertical="center"/>
    </xf>
    <xf numFmtId="0" fontId="3" fillId="2" borderId="11" xfId="1" applyFill="1" applyBorder="1" applyAlignment="1">
      <alignment vertical="center"/>
    </xf>
    <xf numFmtId="0" fontId="12" fillId="2" borderId="11" xfId="2" applyFont="1" applyFill="1" applyBorder="1" applyAlignment="1">
      <alignment vertical="center"/>
    </xf>
    <xf numFmtId="0" fontId="13" fillId="8" borderId="15" xfId="3" applyFont="1" applyFill="1" applyBorder="1" applyAlignment="1" applyProtection="1">
      <alignment horizontal="center" vertical="center" wrapText="1"/>
    </xf>
    <xf numFmtId="0" fontId="13" fillId="8" borderId="16" xfId="3" applyFont="1" applyFill="1" applyBorder="1" applyAlignment="1" applyProtection="1">
      <alignment horizontal="center" vertical="center" wrapText="1"/>
    </xf>
    <xf numFmtId="0" fontId="13" fillId="8" borderId="17" xfId="3" applyFont="1" applyFill="1" applyBorder="1" applyAlignment="1" applyProtection="1">
      <alignment horizontal="center" vertical="center" wrapText="1"/>
    </xf>
    <xf numFmtId="0" fontId="18" fillId="3" borderId="4" xfId="0" applyFont="1" applyFill="1" applyBorder="1" applyAlignment="1">
      <alignment horizontal="left" vertical="center"/>
    </xf>
    <xf numFmtId="0" fontId="18" fillId="3" borderId="6" xfId="0" applyFont="1" applyFill="1" applyBorder="1" applyAlignment="1">
      <alignment horizontal="left" vertical="center"/>
    </xf>
    <xf numFmtId="0" fontId="18" fillId="3" borderId="7" xfId="0" applyFont="1" applyFill="1" applyBorder="1" applyAlignment="1">
      <alignment horizontal="left" vertical="center"/>
    </xf>
    <xf numFmtId="0" fontId="18" fillId="3" borderId="9" xfId="0" applyFont="1" applyFill="1" applyBorder="1" applyAlignment="1">
      <alignment horizontal="left" vertical="center"/>
    </xf>
    <xf numFmtId="0" fontId="21" fillId="0" borderId="18" xfId="0" applyFont="1" applyBorder="1" applyAlignment="1" applyProtection="1">
      <alignment vertical="center"/>
      <protection locked="0"/>
    </xf>
    <xf numFmtId="0" fontId="19" fillId="3" borderId="19" xfId="0" applyFont="1" applyFill="1" applyBorder="1" applyAlignment="1">
      <alignment horizontal="left" vertical="center"/>
    </xf>
    <xf numFmtId="0" fontId="5" fillId="3" borderId="0" xfId="0" applyFont="1" applyFill="1" applyBorder="1"/>
    <xf numFmtId="0" fontId="5" fillId="3" borderId="20" xfId="0" applyFont="1" applyFill="1" applyBorder="1"/>
    <xf numFmtId="0" fontId="21" fillId="3" borderId="19" xfId="0" applyFont="1" applyFill="1" applyBorder="1" applyAlignment="1">
      <alignment horizontal="right" vertical="center"/>
    </xf>
    <xf numFmtId="0" fontId="21" fillId="3" borderId="0" xfId="0" applyFont="1" applyFill="1" applyBorder="1" applyAlignment="1">
      <alignment horizontal="center" vertical="center"/>
    </xf>
    <xf numFmtId="0" fontId="21" fillId="3" borderId="0" xfId="0" applyFont="1" applyFill="1" applyBorder="1" applyAlignment="1">
      <alignment vertical="center"/>
    </xf>
    <xf numFmtId="0" fontId="21" fillId="3" borderId="20" xfId="0" applyFont="1" applyFill="1" applyBorder="1" applyAlignment="1">
      <alignment vertical="center"/>
    </xf>
    <xf numFmtId="0" fontId="21" fillId="3" borderId="21" xfId="0" applyFont="1" applyFill="1" applyBorder="1" applyAlignment="1">
      <alignment horizontal="left" vertical="center"/>
    </xf>
    <xf numFmtId="0" fontId="21" fillId="3" borderId="0" xfId="0" applyFont="1" applyFill="1" applyBorder="1" applyAlignment="1">
      <alignment horizontal="right" vertical="center"/>
    </xf>
    <xf numFmtId="0" fontId="22" fillId="3" borderId="0" xfId="0" applyFont="1" applyFill="1" applyBorder="1" applyAlignment="1">
      <alignment horizontal="right" vertical="center" textRotation="90"/>
    </xf>
    <xf numFmtId="0" fontId="22" fillId="3" borderId="20" xfId="0" applyFont="1" applyFill="1" applyBorder="1" applyAlignment="1">
      <alignment horizontal="left" vertical="center" textRotation="180"/>
    </xf>
    <xf numFmtId="0" fontId="22" fillId="3" borderId="0" xfId="0" applyFont="1" applyFill="1" applyBorder="1" applyAlignment="1">
      <alignment horizontal="right" vertical="center"/>
    </xf>
    <xf numFmtId="0" fontId="21" fillId="3" borderId="19" xfId="0" applyFont="1" applyFill="1" applyBorder="1" applyAlignment="1">
      <alignment vertical="center"/>
    </xf>
    <xf numFmtId="0" fontId="4" fillId="3" borderId="19" xfId="0" applyFont="1" applyFill="1" applyBorder="1" applyAlignment="1">
      <alignment horizontal="right" vertical="center"/>
    </xf>
    <xf numFmtId="0" fontId="23" fillId="3" borderId="0" xfId="0" applyFont="1" applyFill="1" applyBorder="1" applyAlignment="1">
      <alignment vertical="center"/>
    </xf>
    <xf numFmtId="0" fontId="5" fillId="3" borderId="19" xfId="0" applyFont="1" applyFill="1" applyBorder="1"/>
    <xf numFmtId="0" fontId="7" fillId="4" borderId="22" xfId="0" applyFont="1" applyFill="1" applyBorder="1" applyProtection="1">
      <protection locked="0"/>
    </xf>
    <xf numFmtId="0" fontId="5" fillId="3" borderId="9" xfId="0" applyFont="1" applyFill="1" applyBorder="1"/>
    <xf numFmtId="0" fontId="13" fillId="8" borderId="15" xfId="3" applyFont="1" applyFill="1" applyBorder="1" applyAlignment="1" applyProtection="1">
      <alignment horizontal="center" vertical="center"/>
    </xf>
    <xf numFmtId="0" fontId="13" fillId="8" borderId="16" xfId="3" applyFont="1" applyFill="1" applyBorder="1" applyAlignment="1" applyProtection="1">
      <alignment horizontal="center" vertical="center"/>
    </xf>
    <xf numFmtId="0" fontId="13" fillId="8" borderId="17" xfId="3" applyFont="1" applyFill="1" applyBorder="1" applyAlignment="1" applyProtection="1">
      <alignment horizontal="center" vertical="center"/>
    </xf>
  </cellXfs>
  <cellStyles count="7">
    <cellStyle name="Hyperlink 2" xfId="2" xr:uid="{24CDC158-5F09-413A-8378-2345137DB428}"/>
    <cellStyle name="Normal" xfId="0" builtinId="0"/>
    <cellStyle name="Normal 2 3" xfId="3" xr:uid="{8B10791B-5D71-4CAB-A817-CBF2C8FE739B}"/>
    <cellStyle name="Normal 3" xfId="6" xr:uid="{C6DD8B66-5B1C-4F0F-80A8-0515BC4C3778}"/>
    <cellStyle name="Normal 3 3" xfId="4" xr:uid="{5EA8A2CD-A6A5-421D-92A0-0824CB6B43E0}"/>
    <cellStyle name="Normal 4" xfId="5" xr:uid="{7949015F-57C2-4DAF-B2FE-D582B8194B53}"/>
    <cellStyle name="Normal 9" xfId="1" xr:uid="{E740A97A-C682-4204-A512-FEA46642702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FFFFCC"/>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CCECFF"/>
      <rgbColor rgb="00CCFFFF"/>
      <rgbColor rgb="00CCFFCC"/>
      <rgbColor rgb="00FFFF99"/>
      <rgbColor rgb="0099CCFF"/>
      <rgbColor rgb="00FFCCFF"/>
      <rgbColor rgb="00CC99FF"/>
      <rgbColor rgb="00FFCC99"/>
      <rgbColor rgb="006699FF"/>
      <rgbColor rgb="0033CCCC"/>
      <rgbColor rgb="0099CC00"/>
      <rgbColor rgb="00FFCC00"/>
      <rgbColor rgb="00FF9900"/>
      <rgbColor rgb="00FF6600"/>
      <rgbColor rgb="00666699"/>
      <rgbColor rgb="00969696"/>
      <rgbColor rgb="00003366"/>
      <rgbColor rgb="00D0F1B7"/>
      <rgbColor rgb="00003300"/>
      <rgbColor rgb="00333300"/>
      <rgbColor rgb="00993300"/>
      <rgbColor rgb="00993366"/>
      <rgbColor rgb="00333399"/>
      <rgbColor rgb="00333333"/>
    </indexedColors>
    <mruColors>
      <color rgb="FFE4E4E4"/>
      <color rgb="FFB0F0F0"/>
      <color rgb="FFCCFFCC"/>
      <color rgb="FFFFCCCC"/>
      <color rgb="FF0000CC"/>
      <color rgb="FFCCFF33"/>
      <color rgb="FFF8F8F8"/>
      <color rgb="FF66FFFF"/>
      <color rgb="FFF0FE34"/>
      <color rgb="FF99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eetMetadata" Target="metadata.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microsoft.com/office/2017/06/relationships/rdRichValueTypes" Target="richData/rdRichValueTyp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microsoft.com/office/2017/06/relationships/rdRichValueStructure" Target="richData/rdrichvaluestructure.xml"/><Relationship Id="rId5" Type="http://schemas.openxmlformats.org/officeDocument/2006/relationships/theme" Target="theme/theme1.xml"/><Relationship Id="rId10" Type="http://schemas.microsoft.com/office/2017/06/relationships/rdRichValue" Target="richData/rdrichvalue.xml"/><Relationship Id="rId4" Type="http://schemas.openxmlformats.org/officeDocument/2006/relationships/externalLink" Target="externalLinks/externalLink1.xml"/><Relationship Id="rId9" Type="http://schemas.microsoft.com/office/2022/10/relationships/richValueRel" Target="richData/richValueRel.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6222542074713777E-2"/>
          <c:y val="5.892915765360697E-2"/>
          <c:w val="0.87217847769028867"/>
          <c:h val="0.84896016513634776"/>
        </c:manualLayout>
      </c:layout>
      <c:barChart>
        <c:barDir val="col"/>
        <c:grouping val="clustered"/>
        <c:varyColors val="0"/>
        <c:ser>
          <c:idx val="0"/>
          <c:order val="0"/>
          <c:tx>
            <c:strRef>
              <c:f>_data!$D$2</c:f>
              <c:strCache>
                <c:ptCount val="1"/>
                <c:pt idx="0">
                  <c:v>Ordered totals</c:v>
                </c:pt>
              </c:strCache>
            </c:strRef>
          </c:tx>
          <c:spPr>
            <a:solidFill>
              <a:schemeClr val="bg1">
                <a:lumMod val="85000"/>
              </a:schemeClr>
            </a:solidFill>
            <a:ln w="6350">
              <a:solidFill>
                <a:schemeClr val="bg1">
                  <a:lumMod val="65000"/>
                </a:schemeClr>
              </a:solidFill>
              <a:prstDash val="solid"/>
            </a:ln>
          </c:spPr>
          <c:invertIfNegative val="0"/>
          <c:dPt>
            <c:idx val="0"/>
            <c:invertIfNegative val="0"/>
            <c:bubble3D val="0"/>
            <c:spPr>
              <a:solidFill>
                <a:srgbClr val="CCFFFF"/>
              </a:solidFill>
              <a:ln w="6350">
                <a:solidFill>
                  <a:schemeClr val="bg1">
                    <a:lumMod val="65000"/>
                  </a:schemeClr>
                </a:solidFill>
                <a:prstDash val="solid"/>
              </a:ln>
            </c:spPr>
            <c:extLst>
              <c:ext xmlns:c16="http://schemas.microsoft.com/office/drawing/2014/chart" uri="{C3380CC4-5D6E-409C-BE32-E72D297353CC}">
                <c16:uniqueId val="{00000001-272A-4DD0-8619-669AF28BB55A}"/>
              </c:ext>
            </c:extLst>
          </c:dPt>
          <c:dPt>
            <c:idx val="1"/>
            <c:invertIfNegative val="0"/>
            <c:bubble3D val="0"/>
            <c:spPr>
              <a:solidFill>
                <a:srgbClr val="C3E1FF"/>
              </a:solidFill>
              <a:ln w="6350">
                <a:solidFill>
                  <a:schemeClr val="bg1">
                    <a:lumMod val="65000"/>
                  </a:schemeClr>
                </a:solidFill>
                <a:prstDash val="solid"/>
              </a:ln>
            </c:spPr>
            <c:extLst>
              <c:ext xmlns:c16="http://schemas.microsoft.com/office/drawing/2014/chart" uri="{C3380CC4-5D6E-409C-BE32-E72D297353CC}">
                <c16:uniqueId val="{00000003-272A-4DD0-8619-669AF28BB55A}"/>
              </c:ext>
            </c:extLst>
          </c:dPt>
          <c:dLbls>
            <c:numFmt formatCode="0;\-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f>_data!$E$3:$E$12</c:f>
            </c:multiLvlStrRef>
          </c:cat>
          <c:val>
            <c:numRef>
              <c:f>_data!$D$3:$D$12</c:f>
              <c:numCache>
                <c:formatCode>General</c:formatCode>
                <c:ptCount val="10"/>
                <c:pt idx="0">
                  <c:v>0.01</c:v>
                </c:pt>
                <c:pt idx="1">
                  <c:v>8.9999999999999993E-3</c:v>
                </c:pt>
                <c:pt idx="2">
                  <c:v>8.0000000000000002E-3</c:v>
                </c:pt>
                <c:pt idx="3">
                  <c:v>7.0000000000000001E-3</c:v>
                </c:pt>
                <c:pt idx="4">
                  <c:v>6.0000000000000001E-3</c:v>
                </c:pt>
                <c:pt idx="5">
                  <c:v>5.0000000000000001E-3</c:v>
                </c:pt>
                <c:pt idx="6">
                  <c:v>4.0000000000000001E-3</c:v>
                </c:pt>
                <c:pt idx="7">
                  <c:v>3.0000000000000001E-3</c:v>
                </c:pt>
                <c:pt idx="8">
                  <c:v>2E-3</c:v>
                </c:pt>
                <c:pt idx="9">
                  <c:v>1E-3</c:v>
                </c:pt>
              </c:numCache>
            </c:numRef>
          </c:val>
          <c:extLst>
            <c:ext xmlns:c16="http://schemas.microsoft.com/office/drawing/2014/chart" uri="{C3380CC4-5D6E-409C-BE32-E72D297353CC}">
              <c16:uniqueId val="{00000004-272A-4DD0-8619-669AF28BB55A}"/>
            </c:ext>
          </c:extLst>
        </c:ser>
        <c:dLbls>
          <c:showLegendKey val="0"/>
          <c:showVal val="0"/>
          <c:showCatName val="0"/>
          <c:showSerName val="0"/>
          <c:showPercent val="0"/>
          <c:showBubbleSize val="0"/>
        </c:dLbls>
        <c:gapWidth val="0"/>
        <c:axId val="183768768"/>
        <c:axId val="183769152"/>
      </c:barChart>
      <c:lineChart>
        <c:grouping val="standard"/>
        <c:varyColors val="0"/>
        <c:ser>
          <c:idx val="1"/>
          <c:order val="1"/>
          <c:tx>
            <c:strRef>
              <c:f>_data!$I$2</c:f>
              <c:strCache>
                <c:ptCount val="1"/>
                <c:pt idx="0">
                  <c:v>Accumulated %</c:v>
                </c:pt>
              </c:strCache>
            </c:strRef>
          </c:tx>
          <c:spPr>
            <a:ln w="12700" cap="flat" cmpd="sng" algn="ctr">
              <a:solidFill>
                <a:schemeClr val="dk1"/>
              </a:solidFill>
              <a:prstDash val="solid"/>
            </a:ln>
            <a:effectLst/>
          </c:spPr>
          <c:marker>
            <c:symbol val="x"/>
            <c:size val="6"/>
            <c:spPr>
              <a:solidFill>
                <a:schemeClr val="lt1"/>
              </a:solidFill>
              <a:ln w="12700" cap="flat" cmpd="sng" algn="ctr">
                <a:solidFill>
                  <a:schemeClr val="dk1"/>
                </a:solidFill>
                <a:prstDash val="solid"/>
              </a:ln>
              <a:effectLst/>
            </c:spPr>
          </c:marker>
          <c:val>
            <c:numRef>
              <c:f>_data!$I$3:$I$12</c:f>
              <c:numCache>
                <c:formatCode>0.0%</c:formatCode>
                <c:ptCount val="10"/>
                <c:pt idx="0">
                  <c:v>0</c:v>
                </c:pt>
                <c:pt idx="1">
                  <c:v>0</c:v>
                </c:pt>
                <c:pt idx="2">
                  <c:v>0</c:v>
                </c:pt>
                <c:pt idx="3">
                  <c:v>0</c:v>
                </c:pt>
                <c:pt idx="4">
                  <c:v>0</c:v>
                </c:pt>
                <c:pt idx="5">
                  <c:v>0</c:v>
                </c:pt>
                <c:pt idx="6">
                  <c:v>0</c:v>
                </c:pt>
                <c:pt idx="7">
                  <c:v>0</c:v>
                </c:pt>
                <c:pt idx="8">
                  <c:v>0</c:v>
                </c:pt>
                <c:pt idx="9">
                  <c:v>0</c:v>
                </c:pt>
              </c:numCache>
            </c:numRef>
          </c:val>
          <c:smooth val="0"/>
          <c:extLst>
            <c:ext xmlns:c16="http://schemas.microsoft.com/office/drawing/2014/chart" uri="{C3380CC4-5D6E-409C-BE32-E72D297353CC}">
              <c16:uniqueId val="{00000005-272A-4DD0-8619-669AF28BB55A}"/>
            </c:ext>
          </c:extLst>
        </c:ser>
        <c:dLbls>
          <c:showLegendKey val="0"/>
          <c:showVal val="0"/>
          <c:showCatName val="0"/>
          <c:showSerName val="0"/>
          <c:showPercent val="0"/>
          <c:showBubbleSize val="0"/>
        </c:dLbls>
        <c:marker val="1"/>
        <c:smooth val="0"/>
        <c:axId val="183741064"/>
        <c:axId val="183769536"/>
      </c:lineChart>
      <c:catAx>
        <c:axId val="183768768"/>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800"/>
            </a:pPr>
            <a:endParaRPr lang="en-US"/>
          </a:p>
        </c:txPr>
        <c:crossAx val="183769152"/>
        <c:crosses val="autoZero"/>
        <c:auto val="1"/>
        <c:lblAlgn val="ctr"/>
        <c:lblOffset val="0"/>
        <c:tickMarkSkip val="1"/>
        <c:noMultiLvlLbl val="0"/>
      </c:catAx>
      <c:valAx>
        <c:axId val="183769152"/>
        <c:scaling>
          <c:orientation val="minMax"/>
        </c:scaling>
        <c:delete val="0"/>
        <c:axPos val="l"/>
        <c:majorGridlines>
          <c:spPr>
            <a:ln>
              <a:solidFill>
                <a:schemeClr val="bg1">
                  <a:lumMod val="85000"/>
                </a:schemeClr>
              </a:solidFill>
              <a:prstDash val="lgDash"/>
            </a:ln>
          </c:spPr>
        </c:majorGridlines>
        <c:numFmt formatCode="#,##0" sourceLinked="0"/>
        <c:majorTickMark val="out"/>
        <c:minorTickMark val="none"/>
        <c:tickLblPos val="nextTo"/>
        <c:spPr>
          <a:ln w="3175">
            <a:solidFill>
              <a:srgbClr val="000000"/>
            </a:solidFill>
            <a:prstDash val="solid"/>
          </a:ln>
        </c:spPr>
        <c:txPr>
          <a:bodyPr rot="0" vert="horz"/>
          <a:lstStyle/>
          <a:p>
            <a:pPr>
              <a:defRPr sz="900">
                <a:solidFill>
                  <a:schemeClr val="bg1">
                    <a:lumMod val="50000"/>
                  </a:schemeClr>
                </a:solidFill>
              </a:defRPr>
            </a:pPr>
            <a:endParaRPr lang="en-US"/>
          </a:p>
        </c:txPr>
        <c:crossAx val="183768768"/>
        <c:crosses val="autoZero"/>
        <c:crossBetween val="between"/>
      </c:valAx>
      <c:valAx>
        <c:axId val="183769536"/>
        <c:scaling>
          <c:orientation val="minMax"/>
          <c:max val="1"/>
          <c:min val="0"/>
        </c:scaling>
        <c:delete val="0"/>
        <c:axPos val="r"/>
        <c:numFmt formatCode="0%" sourceLinked="0"/>
        <c:majorTickMark val="out"/>
        <c:minorTickMark val="none"/>
        <c:tickLblPos val="nextTo"/>
        <c:txPr>
          <a:bodyPr/>
          <a:lstStyle/>
          <a:p>
            <a:pPr>
              <a:defRPr sz="900">
                <a:solidFill>
                  <a:schemeClr val="bg1">
                    <a:lumMod val="50000"/>
                  </a:schemeClr>
                </a:solidFill>
              </a:defRPr>
            </a:pPr>
            <a:endParaRPr lang="en-US"/>
          </a:p>
        </c:txPr>
        <c:crossAx val="183741064"/>
        <c:crosses val="max"/>
        <c:crossBetween val="between"/>
      </c:valAx>
      <c:catAx>
        <c:axId val="183741064"/>
        <c:scaling>
          <c:orientation val="minMax"/>
        </c:scaling>
        <c:delete val="1"/>
        <c:axPos val="b"/>
        <c:majorTickMark val="out"/>
        <c:minorTickMark val="none"/>
        <c:tickLblPos val="none"/>
        <c:crossAx val="183769536"/>
        <c:crosses val="autoZero"/>
        <c:auto val="1"/>
        <c:lblAlgn val="ctr"/>
        <c:lblOffset val="100"/>
        <c:noMultiLvlLbl val="0"/>
      </c:catAx>
      <c:spPr>
        <a:solidFill>
          <a:srgbClr val="FCFCFC"/>
        </a:solidFill>
        <a:ln w="6350">
          <a:noFill/>
          <a:prstDash val="solid"/>
        </a:ln>
      </c:spPr>
    </c:plotArea>
    <c:plotVisOnly val="1"/>
    <c:dispBlanksAs val="gap"/>
    <c:showDLblsOverMax val="0"/>
  </c:chart>
  <c:spPr>
    <a:solidFill>
      <a:schemeClr val="bg1">
        <a:lumMod val="85000"/>
      </a:schemeClr>
    </a:solidFill>
    <a:ln w="12700">
      <a:noFill/>
    </a:ln>
  </c:spPr>
  <c:txPr>
    <a:bodyPr/>
    <a:lstStyle/>
    <a:p>
      <a:pPr>
        <a:defRPr sz="1000" b="0" i="0" u="none" strike="noStrike" baseline="0">
          <a:solidFill>
            <a:srgbClr val="000000"/>
          </a:solidFill>
          <a:latin typeface="+mn-lt"/>
          <a:ea typeface="Arial"/>
          <a:cs typeface="Arial"/>
        </a:defRPr>
      </a:pPr>
      <a:endParaRPr lang="en-US"/>
    </a:p>
  </c:txPr>
  <c:printSettings>
    <c:headerFooter/>
    <c:pageMargins b="0.75000000000000044" l="0.7000000000000004" r="0.7000000000000004" t="0.75000000000000044" header="0.30000000000000021" footer="0.30000000000000021"/>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8</xdr:col>
      <xdr:colOff>0</xdr:colOff>
      <xdr:row>3</xdr:row>
      <xdr:rowOff>0</xdr:rowOff>
    </xdr:from>
    <xdr:to>
      <xdr:col>17</xdr:col>
      <xdr:colOff>0</xdr:colOff>
      <xdr:row>15</xdr:row>
      <xdr:rowOff>190499</xdr:rowOff>
    </xdr:to>
    <xdr:graphicFrame macro="">
      <xdr:nvGraphicFramePr>
        <xdr:cNvPr id="2" name="Chart 1">
          <a:extLst>
            <a:ext uri="{FF2B5EF4-FFF2-40B4-BE49-F238E27FC236}">
              <a16:creationId xmlns:a16="http://schemas.microsoft.com/office/drawing/2014/main" id="{3D7A45B0-42B3-487A-A722-770814C39CA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dsaadeddin/Desktop/QFD/House%20of%20Quality%20(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use of Quality 1"/>
      <sheetName val="Data Validation Sources"/>
      <sheetName val="House of Quality 2"/>
      <sheetName val="House of Quality 3"/>
      <sheetName val="House of Quality 4"/>
      <sheetName val="About"/>
    </sheetNames>
    <sheetDataSet>
      <sheetData sheetId="0" refreshError="1"/>
      <sheetData sheetId="1">
        <row r="2">
          <cell r="C2" t="str">
            <v>┼┼</v>
          </cell>
        </row>
        <row r="3">
          <cell r="C3" t="str">
            <v>┼</v>
          </cell>
        </row>
        <row r="4">
          <cell r="C4" t="str">
            <v>▬</v>
          </cell>
        </row>
        <row r="5">
          <cell r="C5" t="str">
            <v>▼</v>
          </cell>
        </row>
      </sheetData>
      <sheetData sheetId="2" refreshError="1"/>
      <sheetData sheetId="3" refreshError="1"/>
      <sheetData sheetId="4" refreshError="1"/>
      <sheetData sheetId="5" refreshError="1"/>
    </sheetDataSet>
  </externalBook>
</externalLink>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1D36A4-5F7D-47BA-BAEE-481F9EE9C58F}">
  <sheetPr>
    <pageSetUpPr fitToPage="1"/>
  </sheetPr>
  <dimension ref="B1:R28"/>
  <sheetViews>
    <sheetView showGridLines="0" topLeftCell="A11" zoomScaleNormal="100" workbookViewId="0">
      <selection activeCell="C25" sqref="C25:Q25"/>
    </sheetView>
  </sheetViews>
  <sheetFormatPr defaultColWidth="9.1796875" defaultRowHeight="12" x14ac:dyDescent="0.3"/>
  <cols>
    <col min="1" max="2" width="2.7265625" style="15" customWidth="1"/>
    <col min="3" max="3" width="15.7265625" style="15" customWidth="1"/>
    <col min="4" max="4" width="30.7265625" style="15" customWidth="1"/>
    <col min="5" max="5" width="5.7265625" style="15" customWidth="1"/>
    <col min="6" max="6" width="15.7265625" style="15" customWidth="1"/>
    <col min="7" max="7" width="10.7265625" style="15" customWidth="1"/>
    <col min="8" max="8" width="5.7265625" style="15" customWidth="1"/>
    <col min="9" max="17" width="9.1796875" style="15"/>
    <col min="18" max="19" width="2.7265625" style="15" customWidth="1"/>
    <col min="20" max="16384" width="9.1796875" style="15"/>
  </cols>
  <sheetData>
    <row r="1" spans="3:18" ht="18" customHeight="1" x14ac:dyDescent="0.3">
      <c r="C1" s="53" t="e" vm="1">
        <v>#VALUE!</v>
      </c>
      <c r="D1" s="54"/>
      <c r="E1" s="32" t="s">
        <v>12</v>
      </c>
      <c r="F1" s="33"/>
      <c r="G1" s="33"/>
      <c r="H1" s="33"/>
      <c r="I1" s="33"/>
      <c r="J1" s="33"/>
      <c r="K1" s="33"/>
      <c r="L1" s="33"/>
      <c r="M1" s="33"/>
      <c r="N1" s="33"/>
      <c r="O1" s="33"/>
      <c r="P1" s="33"/>
      <c r="Q1" s="33"/>
      <c r="R1" s="34"/>
    </row>
    <row r="2" spans="3:18" ht="18" customHeight="1" thickBot="1" x14ac:dyDescent="0.35">
      <c r="C2" s="55"/>
      <c r="D2" s="56"/>
      <c r="E2" s="35"/>
      <c r="F2" s="36"/>
      <c r="G2" s="36"/>
      <c r="H2" s="36"/>
      <c r="I2" s="36"/>
      <c r="J2" s="36"/>
      <c r="K2" s="36"/>
      <c r="L2" s="36"/>
      <c r="M2" s="36"/>
      <c r="N2" s="36"/>
      <c r="O2" s="36"/>
      <c r="P2" s="36"/>
      <c r="Q2" s="36"/>
      <c r="R2" s="37"/>
    </row>
    <row r="3" spans="3:18" ht="18" customHeight="1" x14ac:dyDescent="0.3">
      <c r="C3" s="58" t="s">
        <v>31</v>
      </c>
      <c r="D3" s="59"/>
      <c r="E3" s="59"/>
      <c r="F3" s="59"/>
      <c r="G3" s="59"/>
      <c r="H3" s="59"/>
      <c r="I3" s="59"/>
      <c r="J3" s="59"/>
      <c r="K3" s="59"/>
      <c r="L3" s="59"/>
      <c r="M3" s="59"/>
      <c r="N3" s="59"/>
      <c r="O3" s="59"/>
      <c r="P3" s="59"/>
      <c r="Q3" s="59"/>
      <c r="R3" s="60"/>
    </row>
    <row r="4" spans="3:18" ht="18" customHeight="1" x14ac:dyDescent="0.3">
      <c r="C4" s="61"/>
      <c r="D4" s="62"/>
      <c r="E4" s="63"/>
      <c r="F4" s="62" t="s">
        <v>28</v>
      </c>
      <c r="G4" s="62" t="s">
        <v>29</v>
      </c>
      <c r="H4" s="63"/>
      <c r="I4" s="63"/>
      <c r="J4" s="63"/>
      <c r="K4" s="63"/>
      <c r="L4" s="63"/>
      <c r="M4" s="63"/>
      <c r="N4" s="63"/>
      <c r="O4" s="63"/>
      <c r="P4" s="63"/>
      <c r="Q4" s="63"/>
      <c r="R4" s="64"/>
    </row>
    <row r="5" spans="3:18" ht="18" customHeight="1" x14ac:dyDescent="0.3">
      <c r="C5" s="65" t="s">
        <v>22</v>
      </c>
      <c r="D5" s="57"/>
      <c r="E5" s="66"/>
      <c r="F5" s="16"/>
      <c r="G5" s="16"/>
      <c r="H5" s="67" t="s">
        <v>26</v>
      </c>
      <c r="I5" s="63"/>
      <c r="J5" s="63"/>
      <c r="K5" s="63"/>
      <c r="L5" s="63"/>
      <c r="M5" s="63"/>
      <c r="N5" s="63"/>
      <c r="O5" s="63"/>
      <c r="P5" s="63"/>
      <c r="Q5" s="63"/>
      <c r="R5" s="68" t="s">
        <v>27</v>
      </c>
    </row>
    <row r="6" spans="3:18" ht="18" customHeight="1" x14ac:dyDescent="0.3">
      <c r="C6" s="65" t="s">
        <v>23</v>
      </c>
      <c r="D6" s="57"/>
      <c r="E6" s="69">
        <v>1</v>
      </c>
      <c r="F6" s="9"/>
      <c r="G6" s="10"/>
      <c r="H6" s="67"/>
      <c r="I6" s="63"/>
      <c r="J6" s="63"/>
      <c r="K6" s="63"/>
      <c r="L6" s="63"/>
      <c r="M6" s="63"/>
      <c r="N6" s="63"/>
      <c r="O6" s="63"/>
      <c r="P6" s="63"/>
      <c r="Q6" s="63"/>
      <c r="R6" s="68"/>
    </row>
    <row r="7" spans="3:18" ht="18" customHeight="1" x14ac:dyDescent="0.3">
      <c r="C7" s="65" t="s">
        <v>24</v>
      </c>
      <c r="D7" s="57"/>
      <c r="E7" s="69">
        <v>2</v>
      </c>
      <c r="F7" s="9"/>
      <c r="G7" s="10"/>
      <c r="H7" s="67"/>
      <c r="I7" s="63"/>
      <c r="J7" s="63"/>
      <c r="K7" s="63"/>
      <c r="L7" s="63"/>
      <c r="M7" s="63"/>
      <c r="N7" s="63"/>
      <c r="O7" s="63"/>
      <c r="P7" s="63"/>
      <c r="Q7" s="63"/>
      <c r="R7" s="68"/>
    </row>
    <row r="8" spans="3:18" ht="18" customHeight="1" x14ac:dyDescent="0.3">
      <c r="C8" s="65" t="s">
        <v>25</v>
      </c>
      <c r="D8" s="57"/>
      <c r="E8" s="69">
        <v>3</v>
      </c>
      <c r="F8" s="9"/>
      <c r="G8" s="10"/>
      <c r="H8" s="67"/>
      <c r="I8" s="63"/>
      <c r="J8" s="63"/>
      <c r="K8" s="63"/>
      <c r="L8" s="63"/>
      <c r="M8" s="63"/>
      <c r="N8" s="63"/>
      <c r="O8" s="63"/>
      <c r="P8" s="63"/>
      <c r="Q8" s="63"/>
      <c r="R8" s="68"/>
    </row>
    <row r="9" spans="3:18" ht="18" customHeight="1" x14ac:dyDescent="0.3">
      <c r="C9" s="70"/>
      <c r="D9" s="16"/>
      <c r="E9" s="69">
        <v>4</v>
      </c>
      <c r="F9" s="9"/>
      <c r="G9" s="10"/>
      <c r="H9" s="67"/>
      <c r="I9" s="63"/>
      <c r="J9" s="63"/>
      <c r="K9" s="63"/>
      <c r="L9" s="63"/>
      <c r="M9" s="63"/>
      <c r="N9" s="63"/>
      <c r="O9" s="63"/>
      <c r="P9" s="63"/>
      <c r="Q9" s="63"/>
      <c r="R9" s="68"/>
    </row>
    <row r="10" spans="3:18" ht="18" customHeight="1" x14ac:dyDescent="0.3">
      <c r="C10" s="61" t="s">
        <v>1</v>
      </c>
      <c r="D10" s="31"/>
      <c r="E10" s="69">
        <v>5</v>
      </c>
      <c r="F10" s="9"/>
      <c r="G10" s="10"/>
      <c r="H10" s="67"/>
      <c r="I10" s="63"/>
      <c r="J10" s="63"/>
      <c r="K10" s="63"/>
      <c r="L10" s="63"/>
      <c r="M10" s="63"/>
      <c r="N10" s="63"/>
      <c r="O10" s="63"/>
      <c r="P10" s="63"/>
      <c r="Q10" s="63"/>
      <c r="R10" s="68"/>
    </row>
    <row r="11" spans="3:18" ht="18" customHeight="1" x14ac:dyDescent="0.3">
      <c r="C11" s="61"/>
      <c r="D11" s="31"/>
      <c r="E11" s="69">
        <v>6</v>
      </c>
      <c r="F11" s="14"/>
      <c r="G11" s="10"/>
      <c r="H11" s="67"/>
      <c r="I11" s="63"/>
      <c r="J11" s="63"/>
      <c r="K11" s="63"/>
      <c r="L11" s="63"/>
      <c r="M11" s="63"/>
      <c r="N11" s="63"/>
      <c r="O11" s="63"/>
      <c r="P11" s="63"/>
      <c r="Q11" s="63"/>
      <c r="R11" s="68"/>
    </row>
    <row r="12" spans="3:18" ht="18" customHeight="1" x14ac:dyDescent="0.3">
      <c r="C12" s="61"/>
      <c r="D12" s="31"/>
      <c r="E12" s="69">
        <v>7</v>
      </c>
      <c r="F12" s="9"/>
      <c r="G12" s="10"/>
      <c r="H12" s="67"/>
      <c r="I12" s="63"/>
      <c r="J12" s="63"/>
      <c r="K12" s="63"/>
      <c r="L12" s="63"/>
      <c r="M12" s="63"/>
      <c r="N12" s="63"/>
      <c r="O12" s="63"/>
      <c r="P12" s="63"/>
      <c r="Q12" s="63"/>
      <c r="R12" s="68"/>
    </row>
    <row r="13" spans="3:18" ht="18" customHeight="1" x14ac:dyDescent="0.3">
      <c r="C13" s="70"/>
      <c r="D13" s="16"/>
      <c r="E13" s="69">
        <v>8</v>
      </c>
      <c r="F13" s="9"/>
      <c r="G13" s="10"/>
      <c r="H13" s="67"/>
      <c r="I13" s="63"/>
      <c r="J13" s="63"/>
      <c r="K13" s="63"/>
      <c r="L13" s="63"/>
      <c r="M13" s="63"/>
      <c r="N13" s="63"/>
      <c r="O13" s="63"/>
      <c r="P13" s="63"/>
      <c r="Q13" s="63"/>
      <c r="R13" s="68"/>
    </row>
    <row r="14" spans="3:18" ht="18" customHeight="1" x14ac:dyDescent="0.3">
      <c r="C14" s="71" t="s">
        <v>20</v>
      </c>
      <c r="D14" s="17" t="str">
        <f>IF(COUNTA(F6:F15)=0,"",COUNTA(F6:F15))</f>
        <v/>
      </c>
      <c r="E14" s="69">
        <v>9</v>
      </c>
      <c r="F14" s="9"/>
      <c r="G14" s="10"/>
      <c r="H14" s="67"/>
      <c r="I14" s="63"/>
      <c r="J14" s="63"/>
      <c r="K14" s="63"/>
      <c r="L14" s="63"/>
      <c r="M14" s="63"/>
      <c r="N14" s="63"/>
      <c r="O14" s="63"/>
      <c r="P14" s="63"/>
      <c r="Q14" s="63"/>
      <c r="R14" s="68"/>
    </row>
    <row r="15" spans="3:18" ht="18" customHeight="1" x14ac:dyDescent="0.3">
      <c r="C15" s="71" t="s">
        <v>21</v>
      </c>
      <c r="D15" s="18" t="str">
        <f>IF(SUM(G6:G15)=0,"",SUM(G6:G15))</f>
        <v/>
      </c>
      <c r="E15" s="69">
        <v>10</v>
      </c>
      <c r="F15" s="9"/>
      <c r="G15" s="10"/>
      <c r="H15" s="67"/>
      <c r="I15" s="63"/>
      <c r="J15" s="63"/>
      <c r="K15" s="63"/>
      <c r="L15" s="63"/>
      <c r="M15" s="63"/>
      <c r="N15" s="63"/>
      <c r="O15" s="63"/>
      <c r="P15" s="63"/>
      <c r="Q15" s="63"/>
      <c r="R15" s="68"/>
    </row>
    <row r="16" spans="3:18" ht="18" customHeight="1" x14ac:dyDescent="0.3">
      <c r="C16" s="61"/>
      <c r="D16" s="19"/>
      <c r="E16" s="72"/>
      <c r="F16" s="20"/>
      <c r="G16" s="21"/>
      <c r="H16" s="63"/>
      <c r="I16" s="63"/>
      <c r="J16" s="63"/>
      <c r="K16" s="63"/>
      <c r="L16" s="63"/>
      <c r="M16" s="63"/>
      <c r="N16" s="63"/>
      <c r="O16" s="63"/>
      <c r="P16" s="63"/>
      <c r="Q16" s="63"/>
      <c r="R16" s="64"/>
    </row>
    <row r="17" spans="2:18" ht="18" customHeight="1" x14ac:dyDescent="0.3">
      <c r="C17" s="73"/>
      <c r="D17" s="59"/>
      <c r="E17" s="59"/>
      <c r="F17" s="59"/>
      <c r="G17" s="59"/>
      <c r="H17" s="59"/>
      <c r="I17" s="59"/>
      <c r="J17" s="59"/>
      <c r="K17" s="59"/>
      <c r="L17" s="59"/>
      <c r="M17" s="59"/>
      <c r="N17" s="59"/>
      <c r="O17" s="59"/>
      <c r="P17" s="59"/>
      <c r="Q17" s="59"/>
      <c r="R17" s="60"/>
    </row>
    <row r="18" spans="2:18" ht="18" customHeight="1" x14ac:dyDescent="0.3">
      <c r="C18" s="70" t="s">
        <v>30</v>
      </c>
      <c r="D18" s="59"/>
      <c r="E18" s="59"/>
      <c r="F18" s="59"/>
      <c r="G18" s="59"/>
      <c r="H18" s="59"/>
      <c r="I18" s="59"/>
      <c r="J18" s="59"/>
      <c r="K18" s="59"/>
      <c r="L18" s="59"/>
      <c r="M18" s="59"/>
      <c r="N18" s="59"/>
      <c r="O18" s="59"/>
      <c r="P18" s="59"/>
      <c r="Q18" s="59"/>
      <c r="R18" s="60"/>
    </row>
    <row r="19" spans="2:18" ht="18" customHeight="1" x14ac:dyDescent="0.3">
      <c r="B19" s="22">
        <v>1</v>
      </c>
      <c r="C19" s="74"/>
      <c r="D19" s="11"/>
      <c r="E19" s="11"/>
      <c r="F19" s="11"/>
      <c r="G19" s="11"/>
      <c r="H19" s="11"/>
      <c r="I19" s="11"/>
      <c r="J19" s="11"/>
      <c r="K19" s="11"/>
      <c r="L19" s="11"/>
      <c r="M19" s="11"/>
      <c r="N19" s="11"/>
      <c r="O19" s="11"/>
      <c r="P19" s="11"/>
      <c r="Q19" s="11"/>
      <c r="R19" s="60"/>
    </row>
    <row r="20" spans="2:18" ht="18" customHeight="1" x14ac:dyDescent="0.3">
      <c r="B20" s="22">
        <v>2</v>
      </c>
      <c r="C20" s="74"/>
      <c r="D20" s="11"/>
      <c r="E20" s="11"/>
      <c r="F20" s="11"/>
      <c r="G20" s="11"/>
      <c r="H20" s="11"/>
      <c r="I20" s="11"/>
      <c r="J20" s="11"/>
      <c r="K20" s="11"/>
      <c r="L20" s="11"/>
      <c r="M20" s="11"/>
      <c r="N20" s="11"/>
      <c r="O20" s="11"/>
      <c r="P20" s="11"/>
      <c r="Q20" s="11"/>
      <c r="R20" s="60"/>
    </row>
    <row r="21" spans="2:18" ht="18" customHeight="1" x14ac:dyDescent="0.3">
      <c r="B21" s="22">
        <v>3</v>
      </c>
      <c r="C21" s="74"/>
      <c r="D21" s="11"/>
      <c r="E21" s="11"/>
      <c r="F21" s="11"/>
      <c r="G21" s="11"/>
      <c r="H21" s="11"/>
      <c r="I21" s="11"/>
      <c r="J21" s="11"/>
      <c r="K21" s="11"/>
      <c r="L21" s="11"/>
      <c r="M21" s="11"/>
      <c r="N21" s="11"/>
      <c r="O21" s="11"/>
      <c r="P21" s="11"/>
      <c r="Q21" s="11"/>
      <c r="R21" s="60"/>
    </row>
    <row r="22" spans="2:18" ht="18" customHeight="1" x14ac:dyDescent="0.3">
      <c r="B22" s="22">
        <v>4</v>
      </c>
      <c r="C22" s="74"/>
      <c r="D22" s="11"/>
      <c r="E22" s="11"/>
      <c r="F22" s="11"/>
      <c r="G22" s="11"/>
      <c r="H22" s="11"/>
      <c r="I22" s="11"/>
      <c r="J22" s="11"/>
      <c r="K22" s="11"/>
      <c r="L22" s="11"/>
      <c r="M22" s="11"/>
      <c r="N22" s="11"/>
      <c r="O22" s="11"/>
      <c r="P22" s="11"/>
      <c r="Q22" s="11"/>
      <c r="R22" s="60"/>
    </row>
    <row r="23" spans="2:18" ht="18" customHeight="1" x14ac:dyDescent="0.3">
      <c r="B23" s="22">
        <v>5</v>
      </c>
      <c r="C23" s="74"/>
      <c r="D23" s="11"/>
      <c r="E23" s="11"/>
      <c r="F23" s="11"/>
      <c r="G23" s="11"/>
      <c r="H23" s="11"/>
      <c r="I23" s="11"/>
      <c r="J23" s="11"/>
      <c r="K23" s="11"/>
      <c r="L23" s="11"/>
      <c r="M23" s="11"/>
      <c r="N23" s="11"/>
      <c r="O23" s="11"/>
      <c r="P23" s="11"/>
      <c r="Q23" s="11"/>
      <c r="R23" s="60"/>
    </row>
    <row r="24" spans="2:18" ht="18" customHeight="1" thickBot="1" x14ac:dyDescent="0.35">
      <c r="C24" s="73"/>
      <c r="D24" s="59"/>
      <c r="E24" s="59"/>
      <c r="F24" s="59"/>
      <c r="G24" s="59"/>
      <c r="H24" s="59"/>
      <c r="I24" s="59"/>
      <c r="J24" s="59"/>
      <c r="K24" s="59"/>
      <c r="L24" s="59"/>
      <c r="M24" s="59"/>
      <c r="N24" s="59"/>
      <c r="O24" s="59"/>
      <c r="P24" s="59"/>
      <c r="Q24" s="59"/>
      <c r="R24" s="60"/>
    </row>
    <row r="25" spans="2:18" ht="16" thickBot="1" x14ac:dyDescent="0.35">
      <c r="C25" s="76" t="s">
        <v>41</v>
      </c>
      <c r="D25" s="77"/>
      <c r="E25" s="77"/>
      <c r="F25" s="77"/>
      <c r="G25" s="77"/>
      <c r="H25" s="77"/>
      <c r="I25" s="77"/>
      <c r="J25" s="77"/>
      <c r="K25" s="77"/>
      <c r="L25" s="77"/>
      <c r="M25" s="77"/>
      <c r="N25" s="77"/>
      <c r="O25" s="77"/>
      <c r="P25" s="77"/>
      <c r="Q25" s="78"/>
      <c r="R25" s="75"/>
    </row>
    <row r="26" spans="2:18" ht="12.75" customHeight="1" x14ac:dyDescent="0.3"/>
    <row r="27" spans="2:18" x14ac:dyDescent="0.3">
      <c r="C27" s="23"/>
      <c r="D27" s="24"/>
    </row>
    <row r="28" spans="2:18" x14ac:dyDescent="0.3">
      <c r="C28" s="23"/>
      <c r="D28" s="24"/>
    </row>
  </sheetData>
  <mergeCells count="6">
    <mergeCell ref="C25:Q25"/>
    <mergeCell ref="H5:H15"/>
    <mergeCell ref="R5:R15"/>
    <mergeCell ref="D10:D12"/>
    <mergeCell ref="C1:D2"/>
    <mergeCell ref="E1:R2"/>
  </mergeCells>
  <printOptions horizontalCentered="1" verticalCentered="1"/>
  <pageMargins left="0.1" right="0.1" top="0.2" bottom="0.2" header="0.2" footer="0.2"/>
  <pageSetup scale="77" orientation="landscape" horizontalDpi="4294967293"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58AA6B-3877-4EA5-A322-A125FA6970B2}">
  <dimension ref="B2:I13"/>
  <sheetViews>
    <sheetView showGridLines="0" zoomScale="85" zoomScaleNormal="85" workbookViewId="0">
      <selection activeCell="I4" sqref="I4"/>
    </sheetView>
  </sheetViews>
  <sheetFormatPr defaultColWidth="9.1796875" defaultRowHeight="14.5" x14ac:dyDescent="0.35"/>
  <cols>
    <col min="1" max="1" width="9.1796875" style="5"/>
    <col min="2" max="9" width="17.54296875" style="5" customWidth="1"/>
    <col min="10" max="16384" width="9.1796875" style="5"/>
  </cols>
  <sheetData>
    <row r="2" spans="2:9" ht="18" customHeight="1" x14ac:dyDescent="0.35">
      <c r="B2" s="3" t="s">
        <v>13</v>
      </c>
      <c r="C2" s="4" t="s">
        <v>14</v>
      </c>
      <c r="D2" s="4" t="s">
        <v>15</v>
      </c>
      <c r="E2" s="4" t="s">
        <v>16</v>
      </c>
      <c r="F2" s="3" t="s">
        <v>13</v>
      </c>
      <c r="G2" s="3" t="s">
        <v>17</v>
      </c>
      <c r="H2" s="4" t="s">
        <v>18</v>
      </c>
      <c r="I2" s="4" t="s">
        <v>19</v>
      </c>
    </row>
    <row r="3" spans="2:9" ht="18" customHeight="1" x14ac:dyDescent="0.35">
      <c r="B3" s="12">
        <f>'Pareto Chart'!F6</f>
        <v>0</v>
      </c>
      <c r="C3" s="13">
        <f>'Pareto Chart'!G6+0.001</f>
        <v>1E-3</v>
      </c>
      <c r="D3" s="6">
        <f>LARGE($C$3:$C$12,1)</f>
        <v>0.01</v>
      </c>
      <c r="E3" s="6" t="str">
        <f t="shared" ref="E3:E12" si="0">IF(VLOOKUP(D3,$C$3:$F$12,4,FALSE)=0,"",VLOOKUP(D3,$C$3:$F$12,4,FALSE))</f>
        <v/>
      </c>
      <c r="F3" s="6">
        <f t="shared" ref="F3:F12" si="1">B3</f>
        <v>0</v>
      </c>
      <c r="G3" s="6">
        <f>TRUNC(D3)</f>
        <v>0</v>
      </c>
      <c r="H3" s="7" t="str">
        <f t="shared" ref="H3:H12" si="2">IF(ISERROR(G3/$G$13),"",G3/$G$13)</f>
        <v/>
      </c>
      <c r="I3" s="7" t="str">
        <f>IF(H3&lt;&gt;"",H3,"")</f>
        <v/>
      </c>
    </row>
    <row r="4" spans="2:9" ht="18" customHeight="1" x14ac:dyDescent="0.35">
      <c r="B4" s="12">
        <f>'Pareto Chart'!F7</f>
        <v>0</v>
      </c>
      <c r="C4" s="13">
        <f>'Pareto Chart'!G7+0.002</f>
        <v>2E-3</v>
      </c>
      <c r="D4" s="6">
        <f>LARGE($C$3:$C$12,2)</f>
        <v>8.9999999999999993E-3</v>
      </c>
      <c r="E4" s="6" t="str">
        <f t="shared" si="0"/>
        <v/>
      </c>
      <c r="F4" s="6">
        <f t="shared" si="1"/>
        <v>0</v>
      </c>
      <c r="G4" s="6">
        <f t="shared" ref="G4:G12" si="3">TRUNC(D4)</f>
        <v>0</v>
      </c>
      <c r="H4" s="7" t="str">
        <f t="shared" si="2"/>
        <v/>
      </c>
      <c r="I4" s="7" t="str">
        <f>IF(H4&lt;&gt;"",H4+I3,"")</f>
        <v/>
      </c>
    </row>
    <row r="5" spans="2:9" ht="18" customHeight="1" x14ac:dyDescent="0.35">
      <c r="B5" s="12">
        <f>'Pareto Chart'!F8</f>
        <v>0</v>
      </c>
      <c r="C5" s="13">
        <f>'Pareto Chart'!G8+0.003</f>
        <v>3.0000000000000001E-3</v>
      </c>
      <c r="D5" s="6">
        <f>LARGE($C$3:$C$12,3)</f>
        <v>8.0000000000000002E-3</v>
      </c>
      <c r="E5" s="6" t="str">
        <f t="shared" si="0"/>
        <v/>
      </c>
      <c r="F5" s="6">
        <f t="shared" si="1"/>
        <v>0</v>
      </c>
      <c r="G5" s="6">
        <f t="shared" si="3"/>
        <v>0</v>
      </c>
      <c r="H5" s="7" t="str">
        <f t="shared" si="2"/>
        <v/>
      </c>
      <c r="I5" s="7" t="str">
        <f>IF(H5&lt;&gt;"",H5+I4,"")</f>
        <v/>
      </c>
    </row>
    <row r="6" spans="2:9" ht="18" customHeight="1" x14ac:dyDescent="0.35">
      <c r="B6" s="12">
        <f>'Pareto Chart'!F9</f>
        <v>0</v>
      </c>
      <c r="C6" s="13">
        <f>'Pareto Chart'!G9+0.004</f>
        <v>4.0000000000000001E-3</v>
      </c>
      <c r="D6" s="6">
        <f>LARGE($C$3:$C$12,4)</f>
        <v>7.0000000000000001E-3</v>
      </c>
      <c r="E6" s="6" t="str">
        <f t="shared" si="0"/>
        <v/>
      </c>
      <c r="F6" s="6">
        <f t="shared" si="1"/>
        <v>0</v>
      </c>
      <c r="G6" s="6">
        <f t="shared" si="3"/>
        <v>0</v>
      </c>
      <c r="H6" s="7" t="str">
        <f t="shared" si="2"/>
        <v/>
      </c>
      <c r="I6" s="7" t="str">
        <f t="shared" ref="I6:I12" si="4">IF(H6&lt;&gt;"",H6+I5,"")</f>
        <v/>
      </c>
    </row>
    <row r="7" spans="2:9" ht="18" customHeight="1" x14ac:dyDescent="0.35">
      <c r="B7" s="12">
        <f>'Pareto Chart'!F10</f>
        <v>0</v>
      </c>
      <c r="C7" s="13">
        <f>'Pareto Chart'!G10+0.005</f>
        <v>5.0000000000000001E-3</v>
      </c>
      <c r="D7" s="6">
        <f>LARGE($C$3:$C$12,5)</f>
        <v>6.0000000000000001E-3</v>
      </c>
      <c r="E7" s="6" t="str">
        <f t="shared" si="0"/>
        <v/>
      </c>
      <c r="F7" s="6">
        <f t="shared" si="1"/>
        <v>0</v>
      </c>
      <c r="G7" s="6">
        <f t="shared" si="3"/>
        <v>0</v>
      </c>
      <c r="H7" s="7" t="str">
        <f t="shared" si="2"/>
        <v/>
      </c>
      <c r="I7" s="7" t="str">
        <f t="shared" si="4"/>
        <v/>
      </c>
    </row>
    <row r="8" spans="2:9" ht="18" customHeight="1" x14ac:dyDescent="0.35">
      <c r="B8" s="12">
        <f>'Pareto Chart'!F11</f>
        <v>0</v>
      </c>
      <c r="C8" s="13">
        <f>'Pareto Chart'!G11+0.006</f>
        <v>6.0000000000000001E-3</v>
      </c>
      <c r="D8" s="6">
        <f>LARGE($C$3:$C$12,6)</f>
        <v>5.0000000000000001E-3</v>
      </c>
      <c r="E8" s="6" t="str">
        <f t="shared" si="0"/>
        <v/>
      </c>
      <c r="F8" s="6">
        <f t="shared" si="1"/>
        <v>0</v>
      </c>
      <c r="G8" s="6">
        <f t="shared" si="3"/>
        <v>0</v>
      </c>
      <c r="H8" s="7" t="str">
        <f t="shared" si="2"/>
        <v/>
      </c>
      <c r="I8" s="7" t="str">
        <f t="shared" si="4"/>
        <v/>
      </c>
    </row>
    <row r="9" spans="2:9" ht="18" customHeight="1" x14ac:dyDescent="0.35">
      <c r="B9" s="12">
        <f>'Pareto Chart'!F12</f>
        <v>0</v>
      </c>
      <c r="C9" s="13">
        <f>'Pareto Chart'!G12+0.007</f>
        <v>7.0000000000000001E-3</v>
      </c>
      <c r="D9" s="6">
        <f>LARGE($C$3:$C$12,7)</f>
        <v>4.0000000000000001E-3</v>
      </c>
      <c r="E9" s="6" t="str">
        <f t="shared" si="0"/>
        <v/>
      </c>
      <c r="F9" s="6">
        <f t="shared" si="1"/>
        <v>0</v>
      </c>
      <c r="G9" s="6">
        <f t="shared" si="3"/>
        <v>0</v>
      </c>
      <c r="H9" s="7" t="str">
        <f t="shared" si="2"/>
        <v/>
      </c>
      <c r="I9" s="7" t="str">
        <f t="shared" si="4"/>
        <v/>
      </c>
    </row>
    <row r="10" spans="2:9" ht="18" customHeight="1" x14ac:dyDescent="0.35">
      <c r="B10" s="12">
        <f>'Pareto Chart'!F13</f>
        <v>0</v>
      </c>
      <c r="C10" s="13">
        <f>'Pareto Chart'!G13+0.008</f>
        <v>8.0000000000000002E-3</v>
      </c>
      <c r="D10" s="6">
        <f>LARGE($C$3:$C$12,8)</f>
        <v>3.0000000000000001E-3</v>
      </c>
      <c r="E10" s="6" t="str">
        <f t="shared" si="0"/>
        <v/>
      </c>
      <c r="F10" s="6">
        <f t="shared" si="1"/>
        <v>0</v>
      </c>
      <c r="G10" s="6">
        <f t="shared" si="3"/>
        <v>0</v>
      </c>
      <c r="H10" s="7" t="str">
        <f t="shared" si="2"/>
        <v/>
      </c>
      <c r="I10" s="7" t="str">
        <f t="shared" si="4"/>
        <v/>
      </c>
    </row>
    <row r="11" spans="2:9" ht="18" customHeight="1" x14ac:dyDescent="0.35">
      <c r="B11" s="12">
        <f>'Pareto Chart'!F14</f>
        <v>0</v>
      </c>
      <c r="C11" s="13">
        <f>'Pareto Chart'!G14+0.009</f>
        <v>8.9999999999999993E-3</v>
      </c>
      <c r="D11" s="6">
        <f>LARGE($C$3:$C$12,9)</f>
        <v>2E-3</v>
      </c>
      <c r="E11" s="6" t="str">
        <f t="shared" si="0"/>
        <v/>
      </c>
      <c r="F11" s="6">
        <f t="shared" si="1"/>
        <v>0</v>
      </c>
      <c r="G11" s="6">
        <f t="shared" si="3"/>
        <v>0</v>
      </c>
      <c r="H11" s="7" t="str">
        <f t="shared" si="2"/>
        <v/>
      </c>
      <c r="I11" s="7" t="str">
        <f t="shared" si="4"/>
        <v/>
      </c>
    </row>
    <row r="12" spans="2:9" ht="18" customHeight="1" x14ac:dyDescent="0.35">
      <c r="B12" s="12">
        <f>'Pareto Chart'!F15</f>
        <v>0</v>
      </c>
      <c r="C12" s="13">
        <f>'Pareto Chart'!G15+0.01</f>
        <v>0.01</v>
      </c>
      <c r="D12" s="6">
        <f>LARGE($C$3:$C$12,10)</f>
        <v>1E-3</v>
      </c>
      <c r="E12" s="6" t="str">
        <f t="shared" si="0"/>
        <v/>
      </c>
      <c r="F12" s="6">
        <f t="shared" si="1"/>
        <v>0</v>
      </c>
      <c r="G12" s="6">
        <f t="shared" si="3"/>
        <v>0</v>
      </c>
      <c r="H12" s="7" t="str">
        <f t="shared" si="2"/>
        <v/>
      </c>
      <c r="I12" s="7" t="str">
        <f t="shared" si="4"/>
        <v/>
      </c>
    </row>
    <row r="13" spans="2:9" x14ac:dyDescent="0.35">
      <c r="D13" s="8"/>
      <c r="G13" s="8">
        <f>SUM(G3:G12)</f>
        <v>0</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A422ED-52B0-4175-B2CB-B579B4EF074D}">
  <sheetPr>
    <pageSetUpPr fitToPage="1"/>
  </sheetPr>
  <dimension ref="A1:E17"/>
  <sheetViews>
    <sheetView tabSelected="1" view="pageBreakPreview" zoomScale="60" zoomScaleNormal="100" workbookViewId="0">
      <selection activeCell="C21" sqref="C21"/>
    </sheetView>
  </sheetViews>
  <sheetFormatPr defaultColWidth="9.1796875" defaultRowHeight="14.5" x14ac:dyDescent="0.25"/>
  <cols>
    <col min="1" max="1" width="2.7265625" style="1" customWidth="1"/>
    <col min="2" max="2" width="7.7265625" style="1" customWidth="1"/>
    <col min="3" max="3" width="77.7265625" style="1" customWidth="1"/>
    <col min="4" max="4" width="2.7265625" style="1" customWidth="1"/>
    <col min="5" max="5" width="87.7265625" style="1" customWidth="1"/>
    <col min="6" max="6" width="7.7265625" style="1" customWidth="1"/>
    <col min="7" max="16384" width="9.1796875" style="1"/>
  </cols>
  <sheetData>
    <row r="1" spans="1:5" ht="27.75" customHeight="1" thickBot="1" x14ac:dyDescent="0.3">
      <c r="B1" s="46" t="e" vm="1">
        <v>#VALUE!</v>
      </c>
      <c r="C1" s="43" t="s">
        <v>0</v>
      </c>
      <c r="D1" s="44"/>
      <c r="E1" s="45"/>
    </row>
    <row r="2" spans="1:5" ht="15.5" x14ac:dyDescent="0.25">
      <c r="B2" s="42" t="s">
        <v>1</v>
      </c>
      <c r="C2" s="41"/>
      <c r="D2" s="40"/>
      <c r="E2" s="42" t="s">
        <v>2</v>
      </c>
    </row>
    <row r="3" spans="1:5" ht="15" customHeight="1" x14ac:dyDescent="0.25">
      <c r="B3" s="38" t="s">
        <v>32</v>
      </c>
      <c r="C3" s="39"/>
      <c r="D3" s="40"/>
      <c r="E3" s="27" t="s">
        <v>3</v>
      </c>
    </row>
    <row r="4" spans="1:5" x14ac:dyDescent="0.25">
      <c r="B4" s="39"/>
      <c r="C4" s="39"/>
      <c r="D4" s="40"/>
      <c r="E4" s="27" t="s">
        <v>4</v>
      </c>
    </row>
    <row r="5" spans="1:5" x14ac:dyDescent="0.25">
      <c r="B5" s="39"/>
      <c r="C5" s="39"/>
      <c r="D5" s="40"/>
      <c r="E5" s="27" t="s">
        <v>5</v>
      </c>
    </row>
    <row r="6" spans="1:5" x14ac:dyDescent="0.25">
      <c r="B6" s="39"/>
      <c r="C6" s="39"/>
      <c r="D6" s="40"/>
      <c r="E6" s="27" t="s">
        <v>6</v>
      </c>
    </row>
    <row r="7" spans="1:5" ht="15.5" x14ac:dyDescent="0.25">
      <c r="B7" s="25" t="s">
        <v>7</v>
      </c>
      <c r="C7" s="26"/>
      <c r="D7" s="40"/>
      <c r="E7" s="27" t="s">
        <v>8</v>
      </c>
    </row>
    <row r="8" spans="1:5" x14ac:dyDescent="0.25">
      <c r="A8" s="2">
        <v>1</v>
      </c>
      <c r="B8" s="27" t="s">
        <v>33</v>
      </c>
      <c r="C8" s="28"/>
      <c r="D8" s="40"/>
      <c r="E8" s="29"/>
    </row>
    <row r="9" spans="1:5" ht="15.5" x14ac:dyDescent="0.25">
      <c r="A9" s="2">
        <v>2</v>
      </c>
      <c r="B9" s="27" t="s">
        <v>34</v>
      </c>
      <c r="C9" s="28"/>
      <c r="D9" s="40"/>
      <c r="E9" s="25" t="s">
        <v>9</v>
      </c>
    </row>
    <row r="10" spans="1:5" x14ac:dyDescent="0.25">
      <c r="A10" s="2">
        <v>3</v>
      </c>
      <c r="B10" s="27" t="s">
        <v>35</v>
      </c>
      <c r="C10" s="28"/>
      <c r="D10" s="40"/>
      <c r="E10" s="27"/>
    </row>
    <row r="11" spans="1:5" x14ac:dyDescent="0.25">
      <c r="A11" s="2">
        <v>4</v>
      </c>
      <c r="B11" s="27" t="s">
        <v>36</v>
      </c>
      <c r="C11" s="28"/>
      <c r="D11" s="40"/>
      <c r="E11" s="30"/>
    </row>
    <row r="12" spans="1:5" x14ac:dyDescent="0.25">
      <c r="A12" s="2">
        <v>5</v>
      </c>
      <c r="B12" s="27" t="s">
        <v>37</v>
      </c>
      <c r="C12" s="28"/>
      <c r="D12" s="40"/>
      <c r="E12" s="27" t="s">
        <v>10</v>
      </c>
    </row>
    <row r="13" spans="1:5" x14ac:dyDescent="0.25">
      <c r="A13" s="2">
        <v>6</v>
      </c>
      <c r="B13" s="27" t="s">
        <v>38</v>
      </c>
      <c r="C13" s="28"/>
      <c r="D13" s="40"/>
      <c r="E13" s="30"/>
    </row>
    <row r="14" spans="1:5" x14ac:dyDescent="0.25">
      <c r="A14" s="2">
        <v>7</v>
      </c>
      <c r="B14" s="27" t="s">
        <v>39</v>
      </c>
      <c r="C14" s="28"/>
      <c r="D14" s="40"/>
      <c r="E14" s="27"/>
    </row>
    <row r="15" spans="1:5" x14ac:dyDescent="0.25">
      <c r="A15" s="2">
        <v>8</v>
      </c>
      <c r="B15" s="27" t="s">
        <v>40</v>
      </c>
      <c r="C15" s="28"/>
      <c r="D15" s="40"/>
      <c r="E15" s="27" t="s">
        <v>42</v>
      </c>
    </row>
    <row r="16" spans="1:5" ht="15" thickBot="1" x14ac:dyDescent="0.3">
      <c r="A16" s="2">
        <v>9</v>
      </c>
      <c r="B16" s="47" t="s">
        <v>11</v>
      </c>
      <c r="C16" s="48"/>
      <c r="D16" s="40"/>
      <c r="E16" s="49"/>
    </row>
    <row r="17" spans="2:5" ht="16" thickBot="1" x14ac:dyDescent="0.3">
      <c r="B17" s="50" t="s">
        <v>41</v>
      </c>
      <c r="C17" s="51"/>
      <c r="D17" s="51"/>
      <c r="E17" s="52"/>
    </row>
  </sheetData>
  <mergeCells count="4">
    <mergeCell ref="B3:C6"/>
    <mergeCell ref="B17:E17"/>
    <mergeCell ref="C1:E1"/>
    <mergeCell ref="D2:D16"/>
  </mergeCells>
  <pageMargins left="0.7" right="0.7" top="0.75" bottom="0.75" header="0.3" footer="0.3"/>
  <pageSetup scale="67"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Pareto Chart</vt:lpstr>
      <vt:lpstr>_data</vt:lpstr>
      <vt:lpstr>Guide</vt:lpstr>
      <vt:lpstr>Guide!Print_Area</vt:lpstr>
      <vt:lpstr>'Pareto Chart'!Print_Area</vt:lpstr>
    </vt:vector>
  </TitlesOfParts>
  <Company>Citoolkit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Autoría 5 S</dc:title>
  <dc:creator>Daoud Saadeddin</dc:creator>
  <cp:lastModifiedBy>Tulsi Ranaot</cp:lastModifiedBy>
  <cp:lastPrinted>2025-07-19T16:21:32Z</cp:lastPrinted>
  <dcterms:created xsi:type="dcterms:W3CDTF">1999-07-21T13:29:36Z</dcterms:created>
  <dcterms:modified xsi:type="dcterms:W3CDTF">2025-10-04T09:34:47Z</dcterms:modified>
  <cp:version>3.1</cp:version>
</cp:coreProperties>
</file>