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LEAN TOOL\TPM\Planned Maintenance\"/>
    </mc:Choice>
  </mc:AlternateContent>
  <xr:revisionPtr revIDLastSave="0" documentId="8_{C7625E54-0638-4AD4-8655-2FAFE6111D9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OEE Worksheet" sheetId="1" r:id="rId1"/>
    <sheet name="Filled Sample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F20" i="7" s="1"/>
  <c r="C26" i="7" s="1"/>
  <c r="F6" i="7"/>
  <c r="F5" i="7"/>
  <c r="D4" i="7"/>
  <c r="F5" i="1"/>
  <c r="F6" i="1"/>
  <c r="D4" i="1"/>
  <c r="F13" i="1" s="1"/>
  <c r="F15" i="1"/>
  <c r="F20" i="1"/>
  <c r="C26" i="1" s="1"/>
  <c r="F19" i="1"/>
  <c r="C25" i="1" s="1"/>
  <c r="F13" i="7" l="1"/>
  <c r="F14" i="7" s="1"/>
  <c r="F19" i="7" s="1"/>
  <c r="C25" i="7" s="1"/>
  <c r="F14" i="1"/>
  <c r="F18" i="1"/>
  <c r="C24" i="1" s="1"/>
  <c r="F21" i="1"/>
  <c r="C27" i="1" s="1"/>
  <c r="F18" i="7" l="1"/>
  <c r="C24" i="7" s="1"/>
  <c r="F21" i="7" l="1"/>
  <c r="C27" i="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<sst xmlns="http://schemas.openxmlformats.org/spreadsheetml/2006/main" count="106" uniqueCount="39">
  <si>
    <t>Shift Length</t>
  </si>
  <si>
    <t>Short Breaks</t>
  </si>
  <si>
    <t>Meal Break</t>
  </si>
  <si>
    <t>Down Time</t>
  </si>
  <si>
    <t>Total Pieces</t>
  </si>
  <si>
    <t>Reject Pieces</t>
  </si>
  <si>
    <t>Production Data</t>
  </si>
  <si>
    <t>Pieces</t>
  </si>
  <si>
    <t>Minutes</t>
  </si>
  <si>
    <t>Breaks @</t>
  </si>
  <si>
    <t>Hours =</t>
  </si>
  <si>
    <t>Minutes Each =</t>
  </si>
  <si>
    <t>Minutes Total</t>
  </si>
  <si>
    <t>Support Variable</t>
  </si>
  <si>
    <t>Calculation</t>
  </si>
  <si>
    <t>Operating Time</t>
  </si>
  <si>
    <t>Good Pieces</t>
  </si>
  <si>
    <t>OEE Factor</t>
  </si>
  <si>
    <t>Performance</t>
  </si>
  <si>
    <t>Quality</t>
  </si>
  <si>
    <t>Overall OEE</t>
  </si>
  <si>
    <t>(Total Pieces / Operation Time) / Ideal Run Rate</t>
  </si>
  <si>
    <t>Good Pieces / Total Pieces</t>
  </si>
  <si>
    <t>Availability x Performance x Quality</t>
  </si>
  <si>
    <t>Result</t>
  </si>
  <si>
    <t>World Class</t>
  </si>
  <si>
    <t>Ideal Run Rate</t>
  </si>
  <si>
    <t>PPM (Pieces Per Minute)</t>
  </si>
  <si>
    <t>Availability</t>
  </si>
  <si>
    <t>Planned 
Production Time</t>
  </si>
  <si>
    <t>Total Pieces - Reject Pieces</t>
  </si>
  <si>
    <t>Planned Production Time - Down Time</t>
  </si>
  <si>
    <t>Shift Length - Breaks</t>
  </si>
  <si>
    <t>My OEE%</t>
  </si>
  <si>
    <t>Operating Time / Planned Production Time</t>
  </si>
  <si>
    <t>OEE Calculation Sheet</t>
  </si>
  <si>
    <r>
      <rPr>
        <b/>
        <u/>
        <sz val="10"/>
        <rFont val="Calibri"/>
        <family val="2"/>
        <scheme val="minor"/>
      </rPr>
      <t>Note 1:</t>
    </r>
    <r>
      <rPr>
        <u/>
        <sz val="10"/>
        <color rgb="FFC0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Fill in the highlighted areas with your production data for a single shift. In some cases, you may have to convert units to simplify the calculation. For example, 3600 PPH (Pieces per Hour) is 60 PPM (Pieces per Minute).</t>
    </r>
    <r>
      <rPr>
        <sz val="10"/>
        <color rgb="FFC00000"/>
        <rFont val="Calibri"/>
        <family val="2"/>
        <scheme val="minor"/>
      </rPr>
      <t xml:space="preserve">
</t>
    </r>
    <r>
      <rPr>
        <b/>
        <u/>
        <sz val="10"/>
        <rFont val="Calibri"/>
        <family val="2"/>
        <scheme val="minor"/>
      </rPr>
      <t xml:space="preserve">Note 2: </t>
    </r>
    <r>
      <rPr>
        <sz val="10"/>
        <rFont val="Calibri"/>
        <family val="2"/>
        <scheme val="minor"/>
      </rPr>
      <t>World Class Overall OEE for discrete manufacturing plants is generally considered to be 85% or better. Studies indicate that the average Overall OEE score for discrete manufacturing plants is approximately 60%.</t>
    </r>
  </si>
  <si>
    <t>All things reserved to GCPL</t>
  </si>
  <si>
    <r>
      <rPr>
        <b/>
        <sz val="10"/>
        <rFont val="Calibri"/>
        <family val="2"/>
        <scheme val="minor"/>
      </rPr>
      <t xml:space="preserve">Note 1: </t>
    </r>
    <r>
      <rPr>
        <sz val="10"/>
        <rFont val="Calibri"/>
        <family val="2"/>
        <scheme val="minor"/>
      </rPr>
      <t xml:space="preserve">Fill in the highlighted areas with your production data for a single shift. In some cases, you may have to convert units to simplify the calculation. For example, 3600 PPH (Pieces per Hour) is 60 PPM (Pieces per Minute).
</t>
    </r>
    <r>
      <rPr>
        <b/>
        <sz val="10"/>
        <rFont val="Calibri"/>
        <family val="2"/>
        <scheme val="minor"/>
      </rPr>
      <t xml:space="preserve">Note 2: </t>
    </r>
    <r>
      <rPr>
        <sz val="10"/>
        <rFont val="Calibri"/>
        <family val="2"/>
        <scheme val="minor"/>
      </rPr>
      <t>World Class Overall OEE for discrete manufacturing plants is generally considered to be 85% or better. Studies indicate that the average Overall OEE score for discrete manufacturing plants is approximately 60%.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</si>
</sst>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10" fontId="2" fillId="0" borderId="0" xfId="0" applyNumberFormat="1" applyFont="1"/>
    <xf numFmtId="0" fontId="2" fillId="0" borderId="0" xfId="0" applyFont="1" applyAlignment="1">
      <alignment wrapText="1"/>
    </xf>
    <xf numFmtId="0" fontId="3" fillId="3" borderId="1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5" fillId="0" borderId="4" xfId="0" applyFont="1" applyBorder="1" applyProtection="1">
      <protection locked="0"/>
    </xf>
    <xf numFmtId="0" fontId="2" fillId="2" borderId="0" xfId="0" applyFont="1" applyFill="1" applyProtection="1">
      <protection locked="0"/>
    </xf>
    <xf numFmtId="0" fontId="2" fillId="0" borderId="5" xfId="0" applyFont="1" applyBorder="1" applyProtection="1">
      <protection locked="0"/>
    </xf>
    <xf numFmtId="3" fontId="2" fillId="0" borderId="0" xfId="0" applyNumberFormat="1" applyFont="1"/>
    <xf numFmtId="3" fontId="2" fillId="2" borderId="0" xfId="0" applyNumberFormat="1" applyFont="1" applyFill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vertical="center"/>
      <protection locked="0"/>
    </xf>
    <xf numFmtId="10" fontId="5" fillId="0" borderId="0" xfId="0" applyNumberFormat="1" applyFont="1"/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10" fontId="2" fillId="0" borderId="0" xfId="0" applyNumberFormat="1" applyFont="1" applyProtection="1">
      <protection locked="0"/>
    </xf>
    <xf numFmtId="0" fontId="5" fillId="0" borderId="6" xfId="0" applyFont="1" applyBorder="1" applyProtection="1">
      <protection locked="0"/>
    </xf>
    <xf numFmtId="10" fontId="5" fillId="0" borderId="7" xfId="0" applyNumberFormat="1" applyFont="1" applyBorder="1"/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10" fontId="5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Protection="1">
      <protection locked="0"/>
    </xf>
    <xf numFmtId="10" fontId="9" fillId="4" borderId="7" xfId="0" applyNumberFormat="1" applyFont="1" applyFill="1" applyBorder="1" applyProtection="1">
      <protection locked="0"/>
    </xf>
    <xf numFmtId="10" fontId="8" fillId="4" borderId="7" xfId="0" applyNumberFormat="1" applyFont="1" applyFill="1" applyBorder="1"/>
    <xf numFmtId="0" fontId="2" fillId="5" borderId="0" xfId="0" applyFont="1" applyFill="1" applyProtection="1">
      <protection locked="0"/>
    </xf>
    <xf numFmtId="3" fontId="2" fillId="5" borderId="0" xfId="0" applyNumberFormat="1" applyFont="1" applyFill="1" applyProtection="1">
      <protection locked="0"/>
    </xf>
    <xf numFmtId="10" fontId="2" fillId="0" borderId="0" xfId="0" applyNumberFormat="1" applyFont="1" applyAlignment="1" applyProtection="1">
      <alignment horizontal="center" vertical="center"/>
      <protection locked="0"/>
    </xf>
    <xf numFmtId="10" fontId="2" fillId="0" borderId="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5" fillId="7" borderId="4" xfId="0" applyFont="1" applyFill="1" applyBorder="1" applyProtection="1">
      <protection locked="0"/>
    </xf>
    <xf numFmtId="0" fontId="5" fillId="7" borderId="0" xfId="0" applyFont="1" applyFill="1" applyProtection="1">
      <protection locked="0"/>
    </xf>
    <xf numFmtId="0" fontId="5" fillId="7" borderId="0" xfId="0" applyFont="1" applyFill="1" applyAlignment="1" applyProtection="1">
      <alignment horizontal="right"/>
      <protection locked="0"/>
    </xf>
    <xf numFmtId="0" fontId="5" fillId="7" borderId="5" xfId="0" applyFont="1" applyFill="1" applyBorder="1" applyProtection="1">
      <protection locked="0"/>
    </xf>
    <xf numFmtId="0" fontId="5" fillId="7" borderId="1" xfId="0" applyFont="1" applyFill="1" applyBorder="1" applyProtection="1">
      <protection locked="0"/>
    </xf>
    <xf numFmtId="0" fontId="2" fillId="7" borderId="2" xfId="0" applyFont="1" applyFill="1" applyBorder="1" applyProtection="1">
      <protection locked="0"/>
    </xf>
    <xf numFmtId="0" fontId="2" fillId="7" borderId="3" xfId="0" applyFont="1" applyFill="1" applyBorder="1" applyProtection="1">
      <protection locked="0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2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7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view="pageBreakPreview" zoomScaleNormal="100" zoomScaleSheetLayoutView="100" workbookViewId="0">
      <selection activeCell="I30" sqref="I30"/>
    </sheetView>
  </sheetViews>
  <sheetFormatPr defaultColWidth="8.90625" defaultRowHeight="13" x14ac:dyDescent="0.3"/>
  <cols>
    <col min="1" max="1" width="19" style="1" customWidth="1"/>
    <col min="2" max="4" width="8.90625" style="1"/>
    <col min="5" max="5" width="14.08984375" style="1" customWidth="1"/>
    <col min="6" max="6" width="8.90625" style="1"/>
    <col min="7" max="7" width="12.54296875" style="1" customWidth="1"/>
    <col min="8" max="16384" width="8.90625" style="1"/>
  </cols>
  <sheetData>
    <row r="1" spans="1:7" ht="26.4" customHeight="1" thickBot="1" x14ac:dyDescent="0.35">
      <c r="A1" s="52" t="e" vm="1">
        <v>#VALUE!</v>
      </c>
      <c r="B1" s="49" t="s">
        <v>35</v>
      </c>
      <c r="C1" s="50"/>
      <c r="D1" s="50"/>
      <c r="E1" s="50"/>
      <c r="F1" s="50"/>
      <c r="G1" s="51"/>
    </row>
    <row r="2" spans="1:7" ht="5" customHeight="1" thickBot="1" x14ac:dyDescent="0.35">
      <c r="A2" s="2"/>
      <c r="B2" s="2"/>
      <c r="C2" s="2"/>
      <c r="D2" s="2"/>
      <c r="E2" s="2"/>
      <c r="F2" s="2"/>
      <c r="G2" s="2"/>
    </row>
    <row r="3" spans="1:7" x14ac:dyDescent="0.3">
      <c r="A3" s="59" t="s">
        <v>6</v>
      </c>
      <c r="B3" s="60"/>
      <c r="C3" s="60"/>
      <c r="D3" s="60"/>
      <c r="E3" s="60"/>
      <c r="F3" s="60"/>
      <c r="G3" s="61"/>
    </row>
    <row r="4" spans="1:7" x14ac:dyDescent="0.3">
      <c r="A4" s="7" t="s">
        <v>0</v>
      </c>
      <c r="B4" s="42"/>
      <c r="C4" s="2" t="s">
        <v>10</v>
      </c>
      <c r="D4" s="1">
        <f>+B4*60</f>
        <v>0</v>
      </c>
      <c r="E4" s="2" t="s">
        <v>8</v>
      </c>
      <c r="F4" s="2"/>
      <c r="G4" s="9"/>
    </row>
    <row r="5" spans="1:7" x14ac:dyDescent="0.3">
      <c r="A5" s="7" t="s">
        <v>1</v>
      </c>
      <c r="B5" s="42"/>
      <c r="C5" s="2" t="s">
        <v>9</v>
      </c>
      <c r="D5" s="42"/>
      <c r="E5" s="2" t="s">
        <v>11</v>
      </c>
      <c r="F5" s="10">
        <f>IF(+B5*D5&lt;0,"ERROR",+B5*D5)</f>
        <v>0</v>
      </c>
      <c r="G5" s="9" t="s">
        <v>12</v>
      </c>
    </row>
    <row r="6" spans="1:7" x14ac:dyDescent="0.3">
      <c r="A6" s="7" t="s">
        <v>2</v>
      </c>
      <c r="B6" s="42"/>
      <c r="C6" s="2" t="s">
        <v>9</v>
      </c>
      <c r="D6" s="42"/>
      <c r="E6" s="2" t="s">
        <v>11</v>
      </c>
      <c r="F6" s="10">
        <f>IF(+B6*D6&lt;0,"ERROR",+B6*D6)</f>
        <v>0</v>
      </c>
      <c r="G6" s="9" t="s">
        <v>12</v>
      </c>
    </row>
    <row r="7" spans="1:7" x14ac:dyDescent="0.3">
      <c r="A7" s="7" t="s">
        <v>3</v>
      </c>
      <c r="B7" s="42"/>
      <c r="C7" s="2" t="s">
        <v>8</v>
      </c>
      <c r="D7" s="2"/>
      <c r="E7" s="2"/>
      <c r="F7" s="2"/>
      <c r="G7" s="9"/>
    </row>
    <row r="8" spans="1:7" x14ac:dyDescent="0.3">
      <c r="A8" s="7" t="s">
        <v>26</v>
      </c>
      <c r="B8" s="42"/>
      <c r="C8" s="2" t="s">
        <v>27</v>
      </c>
      <c r="D8" s="2"/>
      <c r="E8" s="2"/>
      <c r="F8" s="2"/>
      <c r="G8" s="9"/>
    </row>
    <row r="9" spans="1:7" x14ac:dyDescent="0.3">
      <c r="A9" s="7" t="s">
        <v>4</v>
      </c>
      <c r="B9" s="43"/>
      <c r="C9" s="2" t="s">
        <v>7</v>
      </c>
      <c r="D9" s="2"/>
      <c r="E9" s="2"/>
      <c r="F9" s="2"/>
      <c r="G9" s="9"/>
    </row>
    <row r="10" spans="1:7" x14ac:dyDescent="0.3">
      <c r="A10" s="7" t="s">
        <v>5</v>
      </c>
      <c r="B10" s="43"/>
      <c r="C10" s="2" t="s">
        <v>7</v>
      </c>
      <c r="D10" s="2"/>
      <c r="E10" s="2"/>
      <c r="F10" s="2"/>
      <c r="G10" s="9"/>
    </row>
    <row r="11" spans="1:7" ht="5" customHeight="1" x14ac:dyDescent="0.3">
      <c r="A11" s="7"/>
      <c r="B11" s="2"/>
      <c r="C11" s="2"/>
      <c r="D11" s="2"/>
      <c r="E11" s="2"/>
      <c r="F11" s="2"/>
      <c r="G11" s="9"/>
    </row>
    <row r="12" spans="1:7" x14ac:dyDescent="0.3">
      <c r="A12" s="55" t="s">
        <v>13</v>
      </c>
      <c r="B12" s="56" t="s">
        <v>14</v>
      </c>
      <c r="C12" s="56"/>
      <c r="D12" s="56"/>
      <c r="E12" s="56"/>
      <c r="F12" s="57" t="s">
        <v>24</v>
      </c>
      <c r="G12" s="58"/>
    </row>
    <row r="13" spans="1:7" ht="26.25" customHeight="1" x14ac:dyDescent="0.3">
      <c r="A13" s="14" t="s">
        <v>29</v>
      </c>
      <c r="B13" s="15" t="s">
        <v>32</v>
      </c>
      <c r="C13" s="2"/>
      <c r="D13" s="2"/>
      <c r="E13" s="2"/>
      <c r="F13" s="26">
        <f>IF(+$D$4-$F$5-$F$6&lt;0,"ERROR",+$D$4-$F$5-$F$6)</f>
        <v>0</v>
      </c>
      <c r="G13" s="33" t="s">
        <v>8</v>
      </c>
    </row>
    <row r="14" spans="1:7" x14ac:dyDescent="0.3">
      <c r="A14" s="7" t="s">
        <v>15</v>
      </c>
      <c r="B14" s="2" t="s">
        <v>31</v>
      </c>
      <c r="C14" s="2"/>
      <c r="D14" s="2"/>
      <c r="E14" s="2"/>
      <c r="F14" s="26">
        <f>IF($F$13-$B$7&lt;0,"ERROR",$F$13-$B$7)</f>
        <v>0</v>
      </c>
      <c r="G14" s="33" t="s">
        <v>8</v>
      </c>
    </row>
    <row r="15" spans="1:7" x14ac:dyDescent="0.3">
      <c r="A15" s="7" t="s">
        <v>16</v>
      </c>
      <c r="B15" s="2" t="s">
        <v>30</v>
      </c>
      <c r="C15" s="2"/>
      <c r="D15" s="2"/>
      <c r="E15" s="2"/>
      <c r="F15" s="26">
        <f>IF(+$B$9-$B$10&lt;0,"ERROR",$B$9-$B$10)</f>
        <v>0</v>
      </c>
      <c r="G15" s="33" t="s">
        <v>7</v>
      </c>
    </row>
    <row r="16" spans="1:7" ht="5" customHeight="1" x14ac:dyDescent="0.3">
      <c r="A16" s="7"/>
      <c r="B16" s="2"/>
      <c r="C16" s="2"/>
      <c r="D16" s="2"/>
      <c r="E16" s="2"/>
      <c r="F16" s="2"/>
      <c r="G16" s="9"/>
    </row>
    <row r="17" spans="1:9" x14ac:dyDescent="0.3">
      <c r="A17" s="55" t="s">
        <v>17</v>
      </c>
      <c r="B17" s="56" t="s">
        <v>14</v>
      </c>
      <c r="C17" s="56"/>
      <c r="D17" s="56"/>
      <c r="E17" s="56"/>
      <c r="F17" s="57" t="s">
        <v>33</v>
      </c>
      <c r="G17" s="58"/>
    </row>
    <row r="18" spans="1:9" x14ac:dyDescent="0.3">
      <c r="A18" s="7" t="s">
        <v>28</v>
      </c>
      <c r="B18" s="2" t="s">
        <v>34</v>
      </c>
      <c r="C18" s="2"/>
      <c r="D18" s="2"/>
      <c r="E18" s="2"/>
      <c r="F18" s="16" t="str">
        <f>IF($F$13=0,"",IF(($F$14/$F$13)&gt;1,1,$F$14/$F$13))</f>
        <v/>
      </c>
      <c r="G18" s="9"/>
    </row>
    <row r="19" spans="1:9" x14ac:dyDescent="0.3">
      <c r="A19" s="7" t="s">
        <v>18</v>
      </c>
      <c r="B19" s="2" t="s">
        <v>21</v>
      </c>
      <c r="C19" s="2"/>
      <c r="D19" s="2"/>
      <c r="E19" s="2"/>
      <c r="F19" s="16" t="str">
        <f>IF(B8=0,"",IF($F$14=0,"",IF(($B$9/$F$14/$B$8)&gt;1,1,($B$9/$F$14/$B$8))))</f>
        <v/>
      </c>
      <c r="G19" s="9"/>
      <c r="I19" s="3"/>
    </row>
    <row r="20" spans="1:9" x14ac:dyDescent="0.3">
      <c r="A20" s="7" t="s">
        <v>19</v>
      </c>
      <c r="B20" s="2" t="s">
        <v>22</v>
      </c>
      <c r="C20" s="2"/>
      <c r="D20" s="2"/>
      <c r="E20" s="2"/>
      <c r="F20" s="16" t="str">
        <f>IF($B$9=0,"",IF((+$F$15/$B$9)&gt;1,1,+$F$15/$B$9))</f>
        <v/>
      </c>
      <c r="G20" s="9"/>
    </row>
    <row r="21" spans="1:9" x14ac:dyDescent="0.3">
      <c r="A21" s="7" t="s">
        <v>20</v>
      </c>
      <c r="B21" s="2" t="s">
        <v>23</v>
      </c>
      <c r="C21" s="2"/>
      <c r="D21" s="2"/>
      <c r="E21" s="2"/>
      <c r="F21" s="16" t="str">
        <f>IF($F$19="","",IF($F$20="","",$F$18*$F$19*$F$20))</f>
        <v/>
      </c>
      <c r="G21" s="9"/>
    </row>
    <row r="22" spans="1:9" ht="5" customHeight="1" x14ac:dyDescent="0.3">
      <c r="A22" s="7"/>
      <c r="B22" s="2"/>
      <c r="C22" s="2"/>
      <c r="D22" s="2"/>
      <c r="E22" s="2"/>
      <c r="F22" s="2"/>
      <c r="G22" s="9"/>
    </row>
    <row r="23" spans="1:9" s="4" customFormat="1" ht="26" x14ac:dyDescent="0.3">
      <c r="A23" s="53" t="s">
        <v>17</v>
      </c>
      <c r="B23" s="54" t="s">
        <v>25</v>
      </c>
      <c r="C23" s="54" t="s">
        <v>33</v>
      </c>
      <c r="D23" s="17"/>
      <c r="E23" s="17"/>
      <c r="F23" s="17"/>
      <c r="G23" s="18"/>
    </row>
    <row r="24" spans="1:9" x14ac:dyDescent="0.3">
      <c r="A24" s="7" t="s">
        <v>28</v>
      </c>
      <c r="B24" s="44">
        <v>0.9</v>
      </c>
      <c r="C24" s="16" t="str">
        <f>+F18</f>
        <v/>
      </c>
      <c r="D24" s="2"/>
      <c r="E24" s="2"/>
      <c r="F24" s="2"/>
      <c r="G24" s="9"/>
    </row>
    <row r="25" spans="1:9" x14ac:dyDescent="0.3">
      <c r="A25" s="7" t="s">
        <v>18</v>
      </c>
      <c r="B25" s="44">
        <v>0.95</v>
      </c>
      <c r="C25" s="16" t="str">
        <f>+F19</f>
        <v/>
      </c>
      <c r="D25" s="2"/>
      <c r="E25" s="2"/>
      <c r="F25" s="2"/>
      <c r="G25" s="9"/>
    </row>
    <row r="26" spans="1:9" x14ac:dyDescent="0.3">
      <c r="A26" s="7" t="s">
        <v>19</v>
      </c>
      <c r="B26" s="44">
        <v>0.999</v>
      </c>
      <c r="C26" s="16" t="str">
        <f>+F20</f>
        <v/>
      </c>
      <c r="D26" s="2"/>
      <c r="E26" s="2"/>
      <c r="F26" s="2"/>
      <c r="G26" s="9"/>
    </row>
    <row r="27" spans="1:9" ht="13.5" thickBot="1" x14ac:dyDescent="0.35">
      <c r="A27" s="20" t="s">
        <v>20</v>
      </c>
      <c r="B27" s="45">
        <v>0.85</v>
      </c>
      <c r="C27" s="21" t="str">
        <f>+F21</f>
        <v/>
      </c>
      <c r="D27" s="22"/>
      <c r="E27" s="22"/>
      <c r="F27" s="22"/>
      <c r="G27" s="23"/>
    </row>
    <row r="28" spans="1:9" ht="5" customHeight="1" thickBot="1" x14ac:dyDescent="0.35">
      <c r="A28" s="2"/>
      <c r="B28" s="2"/>
      <c r="C28" s="2"/>
      <c r="D28" s="2"/>
      <c r="E28" s="2"/>
      <c r="F28" s="2"/>
      <c r="G28" s="2"/>
    </row>
    <row r="29" spans="1:9" ht="101.4" customHeight="1" thickBot="1" x14ac:dyDescent="0.35">
      <c r="A29" s="46" t="s">
        <v>36</v>
      </c>
      <c r="B29" s="47"/>
      <c r="C29" s="47"/>
      <c r="D29" s="47"/>
      <c r="E29" s="47"/>
      <c r="F29" s="47"/>
      <c r="G29" s="48"/>
    </row>
    <row r="30" spans="1:9" ht="13.5" thickBot="1" x14ac:dyDescent="0.35">
      <c r="A30" s="62" t="s">
        <v>37</v>
      </c>
      <c r="B30" s="63"/>
      <c r="C30" s="63"/>
      <c r="D30" s="63"/>
      <c r="E30" s="63"/>
      <c r="F30" s="63"/>
      <c r="G30" s="64"/>
    </row>
  </sheetData>
  <sheetProtection selectLockedCells="1"/>
  <mergeCells count="3">
    <mergeCell ref="A29:G29"/>
    <mergeCell ref="B1:G1"/>
    <mergeCell ref="A30:G30"/>
  </mergeCells>
  <phoneticPr fontId="1" type="noConversion"/>
  <conditionalFormatting sqref="B4:B10 D5:D6">
    <cfRule type="cellIs" dxfId="1" priority="1" stopIfTrue="1" operator="lessThan">
      <formula>0</formula>
    </cfRule>
  </conditionalFormatting>
  <pageMargins left="0.75" right="0.75" top="1.25" bottom="1" header="0.75" footer="0.5"/>
  <pageSetup orientation="portrait" horizontalDpi="1200" verticalDpi="1200" r:id="rId1"/>
  <headerFooter alignWithMargins="0">
    <oddHeader>&amp;C&amp;"Arial,Bold"&amp;24Calculating OEE Worksheet</oddHeader>
    <oddFooter>&amp;C&amp;8©2002-2005 Vorne Industries Inc., Itasca, IL USA ● (630) 875-3600 ● www.vorne.com ● www.oee.com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abSelected="1" view="pageBreakPreview" zoomScale="60" zoomScaleNormal="100" workbookViewId="0">
      <selection activeCell="C33" sqref="C33"/>
    </sheetView>
  </sheetViews>
  <sheetFormatPr defaultColWidth="8.90625" defaultRowHeight="13" x14ac:dyDescent="0.3"/>
  <cols>
    <col min="1" max="1" width="19" style="1" customWidth="1"/>
    <col min="2" max="4" width="8.90625" style="1"/>
    <col min="5" max="5" width="14.08984375" style="1" customWidth="1"/>
    <col min="6" max="6" width="8.90625" style="31"/>
    <col min="7" max="7" width="12.54296875" style="31" customWidth="1"/>
    <col min="8" max="16384" width="8.90625" style="1"/>
  </cols>
  <sheetData>
    <row r="1" spans="1:7" ht="26.4" customHeight="1" thickBot="1" x14ac:dyDescent="0.35">
      <c r="A1" s="52" t="e" vm="1">
        <v>#VALUE!</v>
      </c>
      <c r="B1" s="65" t="s">
        <v>35</v>
      </c>
      <c r="C1" s="66"/>
      <c r="D1" s="66"/>
      <c r="E1" s="66"/>
      <c r="F1" s="66"/>
      <c r="G1" s="67"/>
    </row>
    <row r="2" spans="1:7" ht="5" customHeight="1" thickBot="1" x14ac:dyDescent="0.35">
      <c r="A2" s="2"/>
      <c r="B2" s="2"/>
      <c r="C2" s="2"/>
      <c r="D2" s="2"/>
      <c r="E2" s="2"/>
      <c r="F2" s="24"/>
      <c r="G2" s="24"/>
    </row>
    <row r="3" spans="1:7" x14ac:dyDescent="0.3">
      <c r="A3" s="5" t="s">
        <v>6</v>
      </c>
      <c r="B3" s="6"/>
      <c r="C3" s="6"/>
      <c r="D3" s="6"/>
      <c r="E3" s="6"/>
      <c r="F3" s="25"/>
      <c r="G3" s="32"/>
    </row>
    <row r="4" spans="1:7" x14ac:dyDescent="0.3">
      <c r="A4" s="7" t="s">
        <v>0</v>
      </c>
      <c r="B4" s="8">
        <v>8</v>
      </c>
      <c r="C4" s="2" t="s">
        <v>10</v>
      </c>
      <c r="D4" s="1">
        <f>+B4*60</f>
        <v>480</v>
      </c>
      <c r="E4" s="2" t="s">
        <v>8</v>
      </c>
      <c r="F4" s="24"/>
      <c r="G4" s="33"/>
    </row>
    <row r="5" spans="1:7" x14ac:dyDescent="0.3">
      <c r="A5" s="7" t="s">
        <v>1</v>
      </c>
      <c r="B5" s="8">
        <v>2</v>
      </c>
      <c r="C5" s="2" t="s">
        <v>9</v>
      </c>
      <c r="D5" s="8">
        <v>15</v>
      </c>
      <c r="E5" s="2" t="s">
        <v>11</v>
      </c>
      <c r="F5" s="26">
        <f>IF(+B5*D5&lt;0,"ERROR",+B5*D5)</f>
        <v>30</v>
      </c>
      <c r="G5" s="33" t="s">
        <v>12</v>
      </c>
    </row>
    <row r="6" spans="1:7" x14ac:dyDescent="0.3">
      <c r="A6" s="7" t="s">
        <v>2</v>
      </c>
      <c r="B6" s="8">
        <v>1</v>
      </c>
      <c r="C6" s="2" t="s">
        <v>9</v>
      </c>
      <c r="D6" s="8">
        <v>30</v>
      </c>
      <c r="E6" s="2" t="s">
        <v>11</v>
      </c>
      <c r="F6" s="26">
        <f>IF(+B6*D6&lt;0,"ERROR",+B6*D6)</f>
        <v>30</v>
      </c>
      <c r="G6" s="33" t="s">
        <v>12</v>
      </c>
    </row>
    <row r="7" spans="1:7" x14ac:dyDescent="0.3">
      <c r="A7" s="7" t="s">
        <v>3</v>
      </c>
      <c r="B7" s="8">
        <v>47</v>
      </c>
      <c r="C7" s="2" t="s">
        <v>8</v>
      </c>
      <c r="D7" s="2"/>
      <c r="E7" s="2"/>
      <c r="F7" s="24"/>
      <c r="G7" s="33"/>
    </row>
    <row r="8" spans="1:7" x14ac:dyDescent="0.3">
      <c r="A8" s="7" t="s">
        <v>26</v>
      </c>
      <c r="B8" s="8">
        <v>60</v>
      </c>
      <c r="C8" s="2" t="s">
        <v>27</v>
      </c>
      <c r="D8" s="2"/>
      <c r="E8" s="2"/>
      <c r="F8" s="24"/>
      <c r="G8" s="33"/>
    </row>
    <row r="9" spans="1:7" x14ac:dyDescent="0.3">
      <c r="A9" s="7" t="s">
        <v>4</v>
      </c>
      <c r="B9" s="11">
        <v>19271</v>
      </c>
      <c r="C9" s="2" t="s">
        <v>7</v>
      </c>
      <c r="D9" s="2"/>
      <c r="E9" s="2"/>
      <c r="F9" s="24"/>
      <c r="G9" s="33"/>
    </row>
    <row r="10" spans="1:7" x14ac:dyDescent="0.3">
      <c r="A10" s="7" t="s">
        <v>5</v>
      </c>
      <c r="B10" s="11">
        <v>423</v>
      </c>
      <c r="C10" s="2" t="s">
        <v>7</v>
      </c>
      <c r="D10" s="2"/>
      <c r="E10" s="2"/>
      <c r="F10" s="24"/>
      <c r="G10" s="33"/>
    </row>
    <row r="11" spans="1:7" ht="5" customHeight="1" x14ac:dyDescent="0.3">
      <c r="A11" s="7"/>
      <c r="B11" s="2"/>
      <c r="C11" s="2"/>
      <c r="D11" s="2"/>
      <c r="E11" s="2"/>
      <c r="F11" s="24"/>
      <c r="G11" s="33"/>
    </row>
    <row r="12" spans="1:7" x14ac:dyDescent="0.3">
      <c r="A12" s="12" t="s">
        <v>13</v>
      </c>
      <c r="B12" s="13" t="s">
        <v>14</v>
      </c>
      <c r="C12" s="13"/>
      <c r="D12" s="13"/>
      <c r="E12" s="13"/>
      <c r="F12" s="27" t="s">
        <v>24</v>
      </c>
      <c r="G12" s="34"/>
    </row>
    <row r="13" spans="1:7" ht="26.25" customHeight="1" x14ac:dyDescent="0.3">
      <c r="A13" s="14" t="s">
        <v>29</v>
      </c>
      <c r="B13" s="15" t="s">
        <v>32</v>
      </c>
      <c r="C13" s="2"/>
      <c r="D13" s="2"/>
      <c r="E13" s="2"/>
      <c r="F13" s="26">
        <f>IF(+$D$4-$F$5-$F$6&lt;0,"ERROR",+$D$4-$F$5-$F$6)</f>
        <v>420</v>
      </c>
      <c r="G13" s="33" t="s">
        <v>8</v>
      </c>
    </row>
    <row r="14" spans="1:7" x14ac:dyDescent="0.3">
      <c r="A14" s="7" t="s">
        <v>15</v>
      </c>
      <c r="B14" s="2" t="s">
        <v>31</v>
      </c>
      <c r="C14" s="2"/>
      <c r="D14" s="2"/>
      <c r="E14" s="2"/>
      <c r="F14" s="26">
        <f>IF($F$13-$B$7&lt;0,"ERROR",$F$13-$B$7)</f>
        <v>373</v>
      </c>
      <c r="G14" s="33" t="s">
        <v>8</v>
      </c>
    </row>
    <row r="15" spans="1:7" x14ac:dyDescent="0.3">
      <c r="A15" s="7" t="s">
        <v>16</v>
      </c>
      <c r="B15" s="2" t="s">
        <v>30</v>
      </c>
      <c r="C15" s="2"/>
      <c r="D15" s="2"/>
      <c r="E15" s="2"/>
      <c r="F15" s="26">
        <f>IF(+$B$9-$B$10&lt;0,"ERROR",$B$9-$B$10)</f>
        <v>18848</v>
      </c>
      <c r="G15" s="33" t="s">
        <v>7</v>
      </c>
    </row>
    <row r="16" spans="1:7" ht="5" customHeight="1" x14ac:dyDescent="0.3">
      <c r="A16" s="7"/>
      <c r="B16" s="2"/>
      <c r="C16" s="2"/>
      <c r="D16" s="2"/>
      <c r="E16" s="2"/>
      <c r="F16" s="24"/>
      <c r="G16" s="33"/>
    </row>
    <row r="17" spans="1:9" x14ac:dyDescent="0.3">
      <c r="A17" s="12" t="s">
        <v>17</v>
      </c>
      <c r="B17" s="13" t="s">
        <v>14</v>
      </c>
      <c r="C17" s="13"/>
      <c r="D17" s="13"/>
      <c r="E17" s="13"/>
      <c r="F17" s="27" t="s">
        <v>33</v>
      </c>
      <c r="G17" s="34"/>
    </row>
    <row r="18" spans="1:9" x14ac:dyDescent="0.3">
      <c r="A18" s="7" t="s">
        <v>28</v>
      </c>
      <c r="B18" s="2" t="s">
        <v>34</v>
      </c>
      <c r="C18" s="2"/>
      <c r="D18" s="2"/>
      <c r="E18" s="2"/>
      <c r="F18" s="28">
        <f>IF($F$13=0,"",IF(($F$14/$F$13)&gt;1,1,$F$14/$F$13))</f>
        <v>0.88809523809523805</v>
      </c>
      <c r="G18" s="33"/>
    </row>
    <row r="19" spans="1:9" x14ac:dyDescent="0.3">
      <c r="A19" s="7" t="s">
        <v>18</v>
      </c>
      <c r="B19" s="2" t="s">
        <v>21</v>
      </c>
      <c r="C19" s="2"/>
      <c r="D19" s="2"/>
      <c r="E19" s="2"/>
      <c r="F19" s="28">
        <f>IF(B8=0,"",IF($F$14=0,"",IF(($B$9/$F$14/$B$8)&gt;1,1,($B$9/$F$14/$B$8))))</f>
        <v>0.86108132260947268</v>
      </c>
      <c r="G19" s="33"/>
      <c r="I19" s="3"/>
    </row>
    <row r="20" spans="1:9" x14ac:dyDescent="0.3">
      <c r="A20" s="7" t="s">
        <v>19</v>
      </c>
      <c r="B20" s="2" t="s">
        <v>22</v>
      </c>
      <c r="C20" s="2"/>
      <c r="D20" s="2"/>
      <c r="E20" s="2"/>
      <c r="F20" s="28">
        <f>IF($B$9=0,"",IF((+$F$15/$B$9)&gt;1,1,+$F$15/$B$9))</f>
        <v>0.97804991956826315</v>
      </c>
      <c r="G20" s="33"/>
    </row>
    <row r="21" spans="1:9" x14ac:dyDescent="0.3">
      <c r="A21" s="7" t="s">
        <v>20</v>
      </c>
      <c r="B21" s="2" t="s">
        <v>23</v>
      </c>
      <c r="C21" s="2"/>
      <c r="D21" s="2"/>
      <c r="E21" s="2"/>
      <c r="F21" s="28">
        <f>IF($F$19="","",IF($F$20="","",$F$18*$F$19*$F$20))</f>
        <v>0.74793650793650779</v>
      </c>
      <c r="G21" s="33"/>
    </row>
    <row r="22" spans="1:9" ht="5" customHeight="1" x14ac:dyDescent="0.3">
      <c r="A22" s="7"/>
      <c r="B22" s="2"/>
      <c r="C22" s="2"/>
      <c r="D22" s="2"/>
      <c r="E22" s="2"/>
      <c r="F22" s="24"/>
      <c r="G22" s="33"/>
    </row>
    <row r="23" spans="1:9" s="4" customFormat="1" ht="26" x14ac:dyDescent="0.3">
      <c r="A23" s="38" t="s">
        <v>17</v>
      </c>
      <c r="B23" s="37" t="s">
        <v>25</v>
      </c>
      <c r="C23" s="37" t="s">
        <v>33</v>
      </c>
      <c r="D23" s="17"/>
      <c r="E23" s="17"/>
      <c r="F23" s="29"/>
      <c r="G23" s="35"/>
    </row>
    <row r="24" spans="1:9" x14ac:dyDescent="0.3">
      <c r="A24" s="7" t="s">
        <v>28</v>
      </c>
      <c r="B24" s="19">
        <v>0.9</v>
      </c>
      <c r="C24" s="16">
        <f>+F18</f>
        <v>0.88809523809523805</v>
      </c>
      <c r="D24" s="2"/>
      <c r="E24" s="2"/>
      <c r="F24" s="24"/>
      <c r="G24" s="33"/>
    </row>
    <row r="25" spans="1:9" x14ac:dyDescent="0.3">
      <c r="A25" s="7" t="s">
        <v>18</v>
      </c>
      <c r="B25" s="19">
        <v>0.95</v>
      </c>
      <c r="C25" s="16">
        <f>+F19</f>
        <v>0.86108132260947268</v>
      </c>
      <c r="D25" s="2"/>
      <c r="E25" s="2"/>
      <c r="F25" s="24"/>
      <c r="G25" s="33"/>
    </row>
    <row r="26" spans="1:9" x14ac:dyDescent="0.3">
      <c r="A26" s="7" t="s">
        <v>19</v>
      </c>
      <c r="B26" s="19">
        <v>0.999</v>
      </c>
      <c r="C26" s="16">
        <f>+F20</f>
        <v>0.97804991956826315</v>
      </c>
      <c r="D26" s="2"/>
      <c r="E26" s="2"/>
      <c r="F26" s="24"/>
      <c r="G26" s="33"/>
    </row>
    <row r="27" spans="1:9" ht="13.5" thickBot="1" x14ac:dyDescent="0.35">
      <c r="A27" s="39" t="s">
        <v>20</v>
      </c>
      <c r="B27" s="40">
        <v>0.85</v>
      </c>
      <c r="C27" s="41">
        <f>+F21</f>
        <v>0.74793650793650779</v>
      </c>
      <c r="D27" s="22"/>
      <c r="E27" s="22"/>
      <c r="F27" s="30"/>
      <c r="G27" s="36"/>
    </row>
    <row r="28" spans="1:9" ht="5" customHeight="1" thickBot="1" x14ac:dyDescent="0.35">
      <c r="A28" s="2"/>
      <c r="B28" s="2"/>
      <c r="C28" s="2"/>
      <c r="D28" s="2"/>
      <c r="E28" s="2"/>
      <c r="F28" s="24"/>
      <c r="G28" s="24"/>
    </row>
    <row r="29" spans="1:9" ht="101.4" customHeight="1" thickBot="1" x14ac:dyDescent="0.35">
      <c r="A29" s="68" t="s">
        <v>38</v>
      </c>
      <c r="B29" s="47"/>
      <c r="C29" s="47"/>
      <c r="D29" s="47"/>
      <c r="E29" s="47"/>
      <c r="F29" s="47"/>
      <c r="G29" s="48"/>
    </row>
    <row r="30" spans="1:9" ht="13.5" thickBot="1" x14ac:dyDescent="0.35">
      <c r="A30" s="62" t="s">
        <v>37</v>
      </c>
      <c r="B30" s="63"/>
      <c r="C30" s="63"/>
      <c r="D30" s="63"/>
      <c r="E30" s="63"/>
      <c r="F30" s="63"/>
      <c r="G30" s="64"/>
    </row>
  </sheetData>
  <sheetProtection selectLockedCells="1"/>
  <mergeCells count="3">
    <mergeCell ref="A29:G29"/>
    <mergeCell ref="B1:G1"/>
    <mergeCell ref="A30:G30"/>
  </mergeCells>
  <conditionalFormatting sqref="B4:B10 D5:D6">
    <cfRule type="cellIs" dxfId="0" priority="1" stopIfTrue="1" operator="lessThan">
      <formula>0</formula>
    </cfRule>
  </conditionalFormatting>
  <pageMargins left="0.75" right="0.75" top="1.25" bottom="1" header="0.75" footer="0.5"/>
  <pageSetup orientation="portrait" horizontalDpi="1200" verticalDpi="1200" r:id="rId1"/>
  <headerFooter alignWithMargins="0">
    <oddHeader>&amp;C&amp;"Arial,Bold"&amp;24Calculating OEE Worksheet</oddHeader>
    <oddFooter>&amp;C&amp;8©2002-2005 Vorne Industries Inc., Itasca, IL USA ● (630) 875-3600 ● www.vorne.com ● www.oee.com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OEE Worksheet</vt:lpstr>
      <vt:lpstr>Filled Sample</vt:lpstr>
    </vt:vector>
  </TitlesOfParts>
  <Company>VOrne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www.nikunjbhoraniya.com</dc:creator>
  <cp:lastModifiedBy>Tulsi Ranaot</cp:lastModifiedBy>
  <cp:lastPrinted>2005-02-09T01:01:18Z</cp:lastPrinted>
  <dcterms:created xsi:type="dcterms:W3CDTF">2005-02-08T17:18:59Z</dcterms:created>
  <dcterms:modified xsi:type="dcterms:W3CDTF">2025-10-01T05:06:41Z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-1525200733</vt:i4>
  </property>
  <property fmtid="{D5CDD505-2E9C-101B-9397-08002B2CF9AE}" pid="3" name="_EmailSubject">
    <vt:lpwstr>Calculating OEE Spreadsheet</vt:lpwstr>
  </property>
  <property fmtid="{D5CDD505-2E9C-101B-9397-08002B2CF9AE}" pid="4" name="_AuthorEmail">
    <vt:lpwstr>AGorny@vorne.com</vt:lpwstr>
  </property>
  <property fmtid="{D5CDD505-2E9C-101B-9397-08002B2CF9AE}" pid="5" name="_AuthorEmailDisplayName">
    <vt:lpwstr>Andrew Gorny</vt:lpwstr>
  </property>
  <property fmtid="{D5CDD505-2E9C-101B-9397-08002B2CF9AE}" pid="6" name="_PreviousAdHocReviewCycleID">
    <vt:i4>835145853</vt:i4>
  </property>
  <property fmtid="{D5CDD505-2E9C-101B-9397-08002B2CF9AE}" pid="7" name="_ReviewingToolsShownOnce">
    <vt:lpwstr/>
  </property>
</Properties>
</file>